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fhvcl1GlBzxATww5eObV8Q8YC9pKUtIw5RZgySzN7PtfEn0DKi0CTkonk4iXMGs6j8um+b0tUruCOacikPtr1w==" workbookSaltValue="CUMc2EWVnzHEjnqKnnHugA==" workbookSpinCount="100000"/>
  <bookViews>
    <workbookView xWindow="2400" yWindow="1425" windowWidth="25170" windowHeight="13320"/>
  </bookViews>
  <sheets>
    <sheet name="入力シート" sheetId="7" r:id="rId1"/>
    <sheet name="settings" sheetId="8" state="hidden" r:id="rId2"/>
  </sheets>
  <definedNames>
    <definedName name="希望">入力シート!$A$216</definedName>
    <definedName name="許可コード">settings!$A$10:$A$57</definedName>
    <definedName name="日付例">settings!$A$3</definedName>
    <definedName name="都道府県3">settings!$A$1</definedName>
    <definedName name="都道府県4">settings!$A$2</definedName>
    <definedName name="日付例_s">settings!$A$4</definedName>
    <definedName name="_xlnm.Print_Titles" localSheetId="0">入力シート!$1:$1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<sst xmlns="http://schemas.openxmlformats.org/spreadsheetml/2006/main" xmlns:r="http://schemas.openxmlformats.org/officeDocument/2006/relationships" count="215" uniqueCount="215">
  <si>
    <t>年</t>
    <rPh sb="0" eb="1">
      <t>ネン</t>
    </rPh>
    <phoneticPr fontId="6"/>
  </si>
  <si>
    <t xml:space="preserve"> エクセルの計算方法は「自動」に設定してください。</t>
    <rPh sb="6" eb="8">
      <t>ケイサン</t>
    </rPh>
    <rPh sb="8" eb="10">
      <t>ホウホウ</t>
    </rPh>
    <rPh sb="12" eb="14">
      <t>ジドウ</t>
    </rPh>
    <rPh sb="16" eb="18">
      <t>セッテイ</t>
    </rPh>
    <phoneticPr fontId="6"/>
  </si>
  <si>
    <t>250</t>
  </si>
  <si>
    <t>郵便番号</t>
    <rPh sb="0" eb="4">
      <t>ユウビンバンゴウ</t>
    </rPh>
    <phoneticPr fontId="19"/>
  </si>
  <si>
    <t>ＦＡＸ番号</t>
    <rPh sb="3" eb="5">
      <t>バンゴウ</t>
    </rPh>
    <phoneticPr fontId="19"/>
  </si>
  <si>
    <t>代表者氏名</t>
    <rPh sb="0" eb="3">
      <t>ダイヒョウシャ</t>
    </rPh>
    <rPh sb="3" eb="5">
      <t>シメイ</t>
    </rPh>
    <phoneticPr fontId="19"/>
  </si>
  <si>
    <t>F.業種情報</t>
    <rPh sb="2" eb="4">
      <t>ギョウシュ</t>
    </rPh>
    <rPh sb="4" eb="6">
      <t>ジョウホウ</t>
    </rPh>
    <phoneticPr fontId="6"/>
  </si>
  <si>
    <t>商号又は名称</t>
    <rPh sb="0" eb="2">
      <t>ショウゴウ</t>
    </rPh>
    <rPh sb="2" eb="3">
      <t>マタ</t>
    </rPh>
    <rPh sb="4" eb="6">
      <t>メイショウ</t>
    </rPh>
    <phoneticPr fontId="19"/>
  </si>
  <si>
    <t>電話番号</t>
    <rPh sb="0" eb="2">
      <t>デンワ</t>
    </rPh>
    <rPh sb="2" eb="4">
      <t>バンゴウ</t>
    </rPh>
    <phoneticPr fontId="19"/>
  </si>
  <si>
    <t>27:大阪府知事</t>
  </si>
  <si>
    <t>希望</t>
    <rPh sb="0" eb="2">
      <t>キボウ</t>
    </rPh>
    <phoneticPr fontId="6"/>
  </si>
  <si>
    <t>姓と名は１文字分空けてください。</t>
  </si>
  <si>
    <t>18:福井県知事</t>
  </si>
  <si>
    <t>16:富山県知事</t>
  </si>
  <si>
    <t>08:茨城県知事</t>
  </si>
  <si>
    <t>02:青森県知事</t>
  </si>
  <si>
    <t>営業年数</t>
    <rPh sb="0" eb="2">
      <t>エイギョウ</t>
    </rPh>
    <rPh sb="2" eb="4">
      <t>ネンスウ</t>
    </rPh>
    <phoneticPr fontId="19"/>
  </si>
  <si>
    <t>20:長野県知事</t>
  </si>
  <si>
    <t>都道府県から入力してください。</t>
  </si>
  <si>
    <t>46:鹿児島県知事</t>
  </si>
  <si>
    <t>34:広島県知事</t>
  </si>
  <si>
    <t>15:新潟県知事</t>
  </si>
  <si>
    <t>代表者役職</t>
    <rPh sb="0" eb="3">
      <t>ダイヒョウシャ</t>
    </rPh>
    <rPh sb="3" eb="5">
      <t>ヤクショク</t>
    </rPh>
    <phoneticPr fontId="19"/>
  </si>
  <si>
    <t>30:和歌山県知事</t>
  </si>
  <si>
    <t>B.契約する営業所の許可区分</t>
  </si>
  <si>
    <t>25:滋賀県知事</t>
  </si>
  <si>
    <t>屋根工事</t>
  </si>
  <si>
    <t>B.契約する営業所情報</t>
    <rPh sb="2" eb="4">
      <t>ケイヤク</t>
    </rPh>
    <rPh sb="6" eb="9">
      <t>エイギョウショ</t>
    </rPh>
    <rPh sb="9" eb="11">
      <t>ジョウホウ</t>
    </rPh>
    <phoneticPr fontId="6"/>
  </si>
  <si>
    <t>入札・契約権限の委任</t>
    <rPh sb="8" eb="10">
      <t>イニン</t>
    </rPh>
    <phoneticPr fontId="6"/>
  </si>
  <si>
    <t xml:space="preserve"> 行の追加、削除、シートの変更などはできません。</t>
    <rPh sb="1" eb="2">
      <t>ギョウ</t>
    </rPh>
    <rPh sb="3" eb="5">
      <t>ツイカ</t>
    </rPh>
    <rPh sb="6" eb="8">
      <t>サクジョ</t>
    </rPh>
    <rPh sb="13" eb="15">
      <t>ヘンコウ</t>
    </rPh>
    <phoneticPr fontId="6"/>
  </si>
  <si>
    <t>E.経営情報</t>
    <rPh sb="2" eb="4">
      <t>ケイエイ</t>
    </rPh>
    <rPh sb="4" eb="6">
      <t>ジョウホウ</t>
    </rPh>
    <phoneticPr fontId="6"/>
  </si>
  <si>
    <t>01:北海道知事</t>
  </si>
  <si>
    <t>03:岩手県知事</t>
  </si>
  <si>
    <t>23:愛知県知事</t>
  </si>
  <si>
    <t>%</t>
  </si>
  <si>
    <t>04:宮城県知事</t>
  </si>
  <si>
    <t>010</t>
  </si>
  <si>
    <t>05:秋田県知事</t>
  </si>
  <si>
    <t>06:山形県知事</t>
  </si>
  <si>
    <t>24:三重県知事</t>
  </si>
  <si>
    <t>12:千葉県知事</t>
  </si>
  <si>
    <t>左官工事</t>
  </si>
  <si>
    <t>07:福島県知事</t>
  </si>
  <si>
    <t>020</t>
  </si>
  <si>
    <t>09:栃木県知事</t>
  </si>
  <si>
    <t>21:岐阜県知事</t>
  </si>
  <si>
    <t>10:群馬県知事</t>
  </si>
  <si>
    <t>D.申請代理人情報</t>
    <rPh sb="2" eb="7">
      <t>シンセイダイリニン</t>
    </rPh>
    <phoneticPr fontId="6"/>
  </si>
  <si>
    <t>42:長崎県知事</t>
  </si>
  <si>
    <t>210</t>
  </si>
  <si>
    <t>32:島根県知事</t>
  </si>
  <si>
    <t>11:埼玉県知事</t>
  </si>
  <si>
    <t>13:東京都知事</t>
  </si>
  <si>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6"/>
  </si>
  <si>
    <t>造園工事</t>
  </si>
  <si>
    <t>19:山梨県知事</t>
  </si>
  <si>
    <t>14:神奈川県知事</t>
  </si>
  <si>
    <t>17:石川県知事</t>
  </si>
  <si>
    <t>22:静岡県知事</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</si>
  <si>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6"/>
  </si>
  <si>
    <t>26:京都府知事</t>
  </si>
  <si>
    <t>44:大分県知事</t>
  </si>
  <si>
    <t>28:兵庫県知事</t>
  </si>
  <si>
    <t>29:奈良県知事</t>
  </si>
  <si>
    <t>例)1年2ヶ月　合併等から経営事項審査の基準日までの期間が５年未満の場合、入力してください。</t>
    <rPh sb="3" eb="4">
      <t>ネン</t>
    </rPh>
    <rPh sb="6" eb="7">
      <t>ゲツ</t>
    </rPh>
    <rPh sb="37" eb="39">
      <t>ニュウリョク</t>
    </rPh>
    <phoneticPr fontId="6"/>
  </si>
  <si>
    <t>47:沖縄県知事</t>
  </si>
  <si>
    <t>31:鳥取県知事</t>
  </si>
  <si>
    <t>内装仕上工事</t>
  </si>
  <si>
    <t>33:岡山県知事</t>
  </si>
  <si>
    <t>大工工事</t>
  </si>
  <si>
    <t>35:山口県知事</t>
  </si>
  <si>
    <t>40:福岡県知事</t>
  </si>
  <si>
    <t>外資比率 (%)</t>
    <rPh sb="0" eb="2">
      <t>ガイシ</t>
    </rPh>
    <rPh sb="2" eb="4">
      <t>ヒリツ</t>
    </rPh>
    <phoneticPr fontId="6"/>
  </si>
  <si>
    <t>36:徳島県知事</t>
  </si>
  <si>
    <t>37:香川県知事</t>
  </si>
  <si>
    <t>38:愛媛県知事</t>
  </si>
  <si>
    <t>その他</t>
    <rPh sb="2" eb="3">
      <t>タ</t>
    </rPh>
    <phoneticPr fontId="6"/>
  </si>
  <si>
    <t>39:高知県知事</t>
  </si>
  <si>
    <t>43:熊本県知事</t>
  </si>
  <si>
    <t>41:佐賀県知事</t>
  </si>
  <si>
    <t>45:宮崎県知事</t>
  </si>
  <si>
    <t>第</t>
    <rPh sb="0" eb="1">
      <t>ダイ</t>
    </rPh>
    <phoneticPr fontId="6"/>
  </si>
  <si>
    <t>号</t>
  </si>
  <si>
    <t>許可</t>
    <rPh sb="0" eb="2">
      <t>キョカ</t>
    </rPh>
    <phoneticPr fontId="6"/>
  </si>
  <si>
    <t>建設</t>
  </si>
  <si>
    <t>フリガナ</t>
  </si>
  <si>
    <t>登記上の所在地</t>
    <rPh sb="0" eb="3">
      <t>トウキジョウ</t>
    </rPh>
    <rPh sb="4" eb="7">
      <t>ショザイチ</t>
    </rPh>
    <phoneticPr fontId="19"/>
  </si>
  <si>
    <t>支店・営業所に入札・契約権限を委任する場合、(1)入札・契約権限の委任欄にリストから「する」を選択し、支店・営業所情報を入力してください。</t>
  </si>
  <si>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6"/>
  </si>
  <si>
    <t>氏名フリガナ</t>
    <rPh sb="0" eb="2">
      <t>シメイ</t>
    </rPh>
    <phoneticPr fontId="19"/>
  </si>
  <si>
    <t>代理申請</t>
    <rPh sb="0" eb="2">
      <t>ダイリ</t>
    </rPh>
    <rPh sb="2" eb="4">
      <t>シンセイ</t>
    </rPh>
    <phoneticPr fontId="20"/>
  </si>
  <si>
    <t>リストから選択してください。</t>
  </si>
  <si>
    <t>管工事</t>
  </si>
  <si>
    <t>一致する</t>
  </si>
  <si>
    <t>外資状況</t>
    <rPh sb="0" eb="2">
      <t>ガイシ</t>
    </rPh>
    <rPh sb="2" eb="4">
      <t>ジョウキョウ</t>
    </rPh>
    <phoneticPr fontId="19"/>
  </si>
  <si>
    <t>190</t>
  </si>
  <si>
    <t>外資区分</t>
    <rPh sb="0" eb="2">
      <t>ガイシ</t>
    </rPh>
    <rPh sb="2" eb="4">
      <t>クブン</t>
    </rPh>
    <phoneticPr fontId="19"/>
  </si>
  <si>
    <t>例)2024/4/1、R6/4/1</t>
  </si>
  <si>
    <t>選択</t>
    <rPh sb="0" eb="2">
      <t>センタク</t>
    </rPh>
    <phoneticPr fontId="19"/>
  </si>
  <si>
    <t>国名</t>
    <rPh sb="0" eb="1">
      <t>クニ</t>
    </rPh>
    <rPh sb="1" eb="2">
      <t>メイ</t>
    </rPh>
    <phoneticPr fontId="6"/>
  </si>
  <si>
    <t>(a)外資なし</t>
    <rPh sb="3" eb="5">
      <t>ガイシ</t>
    </rPh>
    <phoneticPr fontId="19"/>
  </si>
  <si>
    <t>040</t>
  </si>
  <si>
    <t>(b)外国籍会社</t>
    <rPh sb="3" eb="6">
      <t>ガイコクセキ</t>
    </rPh>
    <rPh sb="6" eb="8">
      <t>ガイシャ</t>
    </rPh>
    <phoneticPr fontId="19"/>
  </si>
  <si>
    <t>(c)日本国籍会社(外資比率100%)</t>
  </si>
  <si>
    <t>鉄筋工事</t>
  </si>
  <si>
    <t>(d)日本国籍会社</t>
  </si>
  <si>
    <t>290</t>
  </si>
  <si>
    <t>みなし大企業</t>
    <rPh sb="3" eb="6">
      <t>ダイキギョウ</t>
    </rPh>
    <phoneticPr fontId="19"/>
  </si>
  <si>
    <t>③その他の職員</t>
  </si>
  <si>
    <t>審査基準日</t>
    <rPh sb="0" eb="2">
      <t>シンサ</t>
    </rPh>
    <rPh sb="2" eb="5">
      <t>キジュンビ</t>
    </rPh>
    <phoneticPr fontId="19"/>
  </si>
  <si>
    <t>030</t>
  </si>
  <si>
    <t>060</t>
  </si>
  <si>
    <t>070</t>
  </si>
  <si>
    <t>080</t>
  </si>
  <si>
    <t>090</t>
  </si>
  <si>
    <t>100</t>
  </si>
  <si>
    <t>とび・土工・コンクリート工事</t>
  </si>
  <si>
    <t>110</t>
  </si>
  <si>
    <t>120</t>
  </si>
  <si>
    <t>130</t>
  </si>
  <si>
    <t>④合計</t>
    <rPh sb="1" eb="3">
      <t>ゴウケイケイ</t>
    </rPh>
    <phoneticPr fontId="6"/>
  </si>
  <si>
    <t>140</t>
  </si>
  <si>
    <t>150</t>
  </si>
  <si>
    <t>160</t>
  </si>
  <si>
    <t>170</t>
  </si>
  <si>
    <t>180</t>
  </si>
  <si>
    <t>200</t>
  </si>
  <si>
    <t>例)00000000　8桁の数字を入力してください。</t>
  </si>
  <si>
    <t>220</t>
  </si>
  <si>
    <t>230</t>
  </si>
  <si>
    <t>240</t>
  </si>
  <si>
    <t>塗装工事</t>
  </si>
  <si>
    <t>260</t>
  </si>
  <si>
    <t>例)1000001　「-（ハイフン）」を使わず7桁の数字で入力してください。</t>
  </si>
  <si>
    <t>正式名称で入力してください。個人の場合は「代表者」と入力してください。</t>
    <rPh sb="5" eb="7">
      <t>ニュウリョク</t>
    </rPh>
    <rPh sb="26" eb="28">
      <t>ニュウリョク</t>
    </rPh>
    <phoneticPr fontId="6"/>
  </si>
  <si>
    <t>270</t>
  </si>
  <si>
    <t>280</t>
  </si>
  <si>
    <t>行政書士登録番号</t>
    <rPh sb="0" eb="2">
      <t>ギョウセイ</t>
    </rPh>
    <rPh sb="2" eb="4">
      <t>ショシ</t>
    </rPh>
    <rPh sb="4" eb="6">
      <t>トウロク</t>
    </rPh>
    <rPh sb="6" eb="8">
      <t>バンゴウ</t>
    </rPh>
    <phoneticPr fontId="19"/>
  </si>
  <si>
    <t>合併等後の年月</t>
    <rPh sb="0" eb="2">
      <t>ガッペイ</t>
    </rPh>
    <rPh sb="2" eb="4">
      <t>トウゴ</t>
    </rPh>
    <rPh sb="5" eb="7">
      <t>ネンゲツ</t>
    </rPh>
    <phoneticPr fontId="19"/>
  </si>
  <si>
    <t>設立年月日</t>
    <rPh sb="0" eb="2">
      <t>セツリツ</t>
    </rPh>
    <rPh sb="2" eb="5">
      <t>ネンガッピ</t>
    </rPh>
    <phoneticPr fontId="19"/>
  </si>
  <si>
    <t>建設業許可番号</t>
    <rPh sb="0" eb="3">
      <t>ケンセツギョウ</t>
    </rPh>
    <rPh sb="3" eb="5">
      <t>キョカ</t>
    </rPh>
    <rPh sb="5" eb="7">
      <t>バンゴウ</t>
    </rPh>
    <phoneticPr fontId="19"/>
  </si>
  <si>
    <t>消防施設工事</t>
  </si>
  <si>
    <t>内線番号(</t>
    <rPh sb="0" eb="4">
      <t>ナイセンバンゴウ</t>
    </rPh>
    <phoneticPr fontId="6"/>
  </si>
  <si>
    <t>)</t>
  </si>
  <si>
    <t>総合評定値</t>
    <rPh sb="2" eb="5">
      <t>ヒョウテイチ</t>
    </rPh>
    <phoneticPr fontId="6"/>
  </si>
  <si>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6"/>
  </si>
  <si>
    <t>部署名・役職名</t>
    <rPh sb="0" eb="2">
      <t>ブショ</t>
    </rPh>
    <rPh sb="2" eb="3">
      <t>メイ</t>
    </rPh>
    <rPh sb="4" eb="7">
      <t>ヤクショクメイ</t>
    </rPh>
    <phoneticPr fontId="19"/>
  </si>
  <si>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6"/>
  </si>
  <si>
    <t>C.担当者情報</t>
    <rPh sb="2" eb="5">
      <t>タントウシャ</t>
    </rPh>
    <rPh sb="5" eb="7">
      <t>ジョウホウ</t>
    </rPh>
    <phoneticPr fontId="6"/>
  </si>
  <si>
    <t>住所</t>
    <rPh sb="0" eb="2">
      <t>ジュウショ</t>
    </rPh>
    <phoneticPr fontId="19"/>
  </si>
  <si>
    <t>メールアドレス</t>
  </si>
  <si>
    <t>ヶ月</t>
  </si>
  <si>
    <t>該当する外資区分の選択欄にリストから「○」を選択してください。
(b)、(c)の場合は、国名を入力してください。
(d)の場合は、国名、外資比率を入力してください。3か国以上ある場合は上位2か国を入力してください。</t>
  </si>
  <si>
    <t>土木一式工事</t>
  </si>
  <si>
    <t>建築一式工事</t>
  </si>
  <si>
    <t>例)カブシキガイシャスズキグミ　正式名称を全角カタカナで入力してください。</t>
  </si>
  <si>
    <t>石工事</t>
  </si>
  <si>
    <t>しゅんせつ工事</t>
  </si>
  <si>
    <t>電気工事</t>
  </si>
  <si>
    <t>タイル・れんが・ブロック工事</t>
  </si>
  <si>
    <t>鋼構造物工事</t>
  </si>
  <si>
    <t>舗装工事</t>
  </si>
  <si>
    <t>板金工事</t>
  </si>
  <si>
    <t>ガラス工事</t>
  </si>
  <si>
    <t>防水工事</t>
  </si>
  <si>
    <t>機械器具設置工事</t>
  </si>
  <si>
    <t>熱絶縁工事</t>
  </si>
  <si>
    <t>電気通信工事</t>
  </si>
  <si>
    <t>さく井工事</t>
  </si>
  <si>
    <t>建具工事</t>
  </si>
  <si>
    <t>水道施設工事</t>
  </si>
  <si>
    <t>清掃施設工事</t>
  </si>
  <si>
    <t>解体工事</t>
  </si>
  <si>
    <t>050</t>
  </si>
  <si>
    <t>競争参加資格希望業種表</t>
    <rPh sb="0" eb="2">
      <t>キョウソウ</t>
    </rPh>
    <rPh sb="2" eb="4">
      <t>サンカ</t>
    </rPh>
    <rPh sb="4" eb="6">
      <t>シカク</t>
    </rPh>
    <rPh sb="6" eb="8">
      <t>キボウ</t>
    </rPh>
    <rPh sb="8" eb="10">
      <t>ギョウシュ</t>
    </rPh>
    <rPh sb="10" eb="11">
      <t>ヒョウ</t>
    </rPh>
    <phoneticPr fontId="19"/>
  </si>
  <si>
    <t>代表者(受任者)役職</t>
    <rPh sb="0" eb="3">
      <t>ダイヒョウシャ</t>
    </rPh>
    <rPh sb="4" eb="7">
      <t>ジュニンシャ</t>
    </rPh>
    <rPh sb="8" eb="10">
      <t>ヤクショク</t>
    </rPh>
    <phoneticPr fontId="19"/>
  </si>
  <si>
    <t>代表者(受任者)氏名</t>
    <rPh sb="0" eb="3">
      <t>ダイヒョウシャ</t>
    </rPh>
    <rPh sb="4" eb="6">
      <t>ジュニン</t>
    </rPh>
    <rPh sb="6" eb="7">
      <t>シャ</t>
    </rPh>
    <rPh sb="8" eb="10">
      <t>シメイ</t>
    </rPh>
    <phoneticPr fontId="19"/>
  </si>
  <si>
    <t>全角カタカナで入力してください。姓と名は１文字分空けてください。</t>
  </si>
  <si>
    <t>例)0000-00-0000　半角の数字とハイフンで入力してください。</t>
  </si>
  <si>
    <t>A.本社(店)情報</t>
  </si>
  <si>
    <t>商号又は名称フリガナ</t>
    <rPh sb="0" eb="2">
      <t>ショウゴウ</t>
    </rPh>
    <rPh sb="2" eb="3">
      <t>マタ</t>
    </rPh>
    <rPh sb="4" eb="6">
      <t>メイショウ</t>
    </rPh>
    <phoneticPr fontId="19"/>
  </si>
  <si>
    <t>代表者氏名フリガナ</t>
    <rPh sb="0" eb="3">
      <t>ダイヒョウシャ</t>
    </rPh>
    <rPh sb="3" eb="5">
      <t>シメイ</t>
    </rPh>
    <phoneticPr fontId="19"/>
  </si>
  <si>
    <t>本社（店）と異なる場合のみ、都道府県から入力してください。</t>
    <rPh sb="14" eb="18">
      <t>トドウフケン</t>
    </rPh>
    <phoneticPr fontId="6"/>
  </si>
  <si>
    <t>本社（店）と異なる場合のみ、半角の数字とハイフンで入力してください。</t>
  </si>
  <si>
    <t>氏名</t>
    <rPh sb="0" eb="2">
      <t>シメイ</t>
    </rPh>
    <phoneticPr fontId="19"/>
  </si>
  <si>
    <t>①技術職員</t>
    <rPh sb="1" eb="3">
      <t>ギジュツ</t>
    </rPh>
    <rPh sb="3" eb="5">
      <t>ショクイン</t>
    </rPh>
    <phoneticPr fontId="6"/>
  </si>
  <si>
    <t>②事務職員</t>
    <rPh sb="1" eb="3">
      <t>ジム</t>
    </rPh>
    <rPh sb="3" eb="5">
      <t>ショクイン</t>
    </rPh>
    <phoneticPr fontId="6"/>
  </si>
  <si>
    <t>⑤役職員等(④の内数)</t>
    <rPh sb="1" eb="4">
      <t>ヤクショクイン</t>
    </rPh>
    <rPh sb="4" eb="5">
      <t>トウ</t>
    </rPh>
    <rPh sb="8" eb="10">
      <t>ウチスウ</t>
    </rPh>
    <phoneticPr fontId="6"/>
  </si>
  <si>
    <t>300</t>
  </si>
  <si>
    <t>例)所長　正式名称で入力してください。</t>
    <rPh sb="10" eb="12">
      <t>ニュウリョク</t>
    </rPh>
    <phoneticPr fontId="6"/>
  </si>
  <si>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6"/>
  </si>
  <si>
    <t>00:国土交通大臣</t>
  </si>
  <si>
    <t>例)10　申請日の直近の総合評定値通知書における営業年数（１年未満切り捨て）を入力してください。</t>
    <rPh sb="39" eb="41">
      <t>ニュウリョク</t>
    </rPh>
    <phoneticPr fontId="6"/>
  </si>
  <si>
    <t>例)株式会社鈴木組　正式名称で入力してください。</t>
  </si>
  <si>
    <t>備考(許可更新手続中など)</t>
  </si>
  <si>
    <t>業種区分</t>
  </si>
  <si>
    <t>許可区分</t>
    <rPh sb="0" eb="4">
      <t>キョカクブン</t>
    </rPh>
    <phoneticPr fontId="6"/>
  </si>
  <si>
    <t>@を含む半角文字で入力してください。</t>
  </si>
  <si>
    <t>本社（店）と異なる場合のみ、@を含む半角文字で入力してください。</t>
  </si>
  <si>
    <t>本社（店）と異なる場合のみ、「-（ハイフン）」を使わず7桁の数字で入力してください。</t>
    <rPh sb="6" eb="7">
      <t>コト</t>
    </rPh>
    <rPh sb="9" eb="11">
      <t>バアイ</t>
    </rPh>
    <phoneticPr fontId="6"/>
  </si>
  <si>
    <t>常勤職員の人数</t>
    <rPh sb="0" eb="2">
      <t>ジョウキン</t>
    </rPh>
    <rPh sb="2" eb="4">
      <t>ショクイン</t>
    </rPh>
    <rPh sb="5" eb="7">
      <t>ニンズウ</t>
    </rPh>
    <phoneticPr fontId="19"/>
  </si>
  <si>
    <t>しない</t>
  </si>
  <si>
    <t>例)2024/4/1</t>
  </si>
  <si>
    <t>令和7・8年度において、精華町で行われる建設工事に係る入札に参加する資格の審査を申請します。</t>
    <rPh sb="20" eb="24">
      <t>ケンセツコウジ</t>
    </rPh>
    <rPh sb="27" eb="29">
      <t>ニュウサツ</t>
    </rPh>
    <rPh sb="30" eb="32">
      <t>サンカ</t>
    </rPh>
    <rPh sb="34" eb="36">
      <t>シカク</t>
    </rPh>
    <rPh sb="37" eb="39">
      <t>シンサ</t>
    </rPh>
    <rPh sb="40" eb="42">
      <t>シンセイ</t>
    </rPh>
    <phoneticPr fontId="6"/>
  </si>
  <si>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6"/>
  </si>
  <si>
    <t>例)カブシキガイシャスズキグミ　カンサイエイギョウショ
正式名称を全角カタカナで入力してください。支店・営業所名は、１文字空けて入力してください。</t>
  </si>
  <si>
    <t>代表者生年月日</t>
    <rPh sb="0" eb="3">
      <t>ダイヒョウシャ</t>
    </rPh>
    <rPh sb="3" eb="5">
      <t>セイネン</t>
    </rPh>
    <rPh sb="5" eb="7">
      <t>ガッピ</t>
    </rPh>
    <phoneticPr fontId="19"/>
  </si>
  <si>
    <r>
      <t xml:space="preserve">登録を希望する場合、希望、許可区分、総合評定値、2年又は3年平均完成工事高、B.契約する営業所の許可区分欄を入力してください。
</t>
    </r>
    <r>
      <rPr>
        <sz val="10"/>
        <color theme="1" tint="5.e-002"/>
        <rFont val="ＭＳ ゴシック"/>
      </rPr>
      <t>希望、許可区分、B.契約する営業所の許可区分欄はリストから選択してください。
2年又は3年平均完成工事高については、消費税を含まない金額を入力してください。</t>
    </r>
    <rPh sb="0" eb="2">
      <t>トウロク</t>
    </rPh>
    <rPh sb="3" eb="5">
      <t>キボウ</t>
    </rPh>
    <rPh sb="7" eb="9">
      <t>バアイ</t>
    </rPh>
    <rPh sb="10" eb="12">
      <t>キボウ</t>
    </rPh>
    <rPh sb="20" eb="23">
      <t>ヒョウテイチ</t>
    </rPh>
    <rPh sb="40" eb="42">
      <t>ケイヤク</t>
    </rPh>
    <rPh sb="44" eb="47">
      <t>エイギョウショ</t>
    </rPh>
    <rPh sb="64" eb="66">
      <t>キボウ</t>
    </rPh>
    <rPh sb="86" eb="87">
      <t>ラン</t>
    </rPh>
    <rPh sb="133" eb="135">
      <t>ニュウリョク</t>
    </rPh>
    <phoneticPr fontId="6"/>
  </si>
  <si>
    <t xml:space="preserve"> 背景色が水色、またはピンク色の項目を入力してください。</t>
    <rPh sb="1" eb="4">
      <t>ハイケイショク</t>
    </rPh>
    <rPh sb="5" eb="7">
      <t>ミズイロ</t>
    </rPh>
    <rPh sb="14" eb="15">
      <t>イロ</t>
    </rPh>
    <rPh sb="16" eb="18">
      <t>コウモク</t>
    </rPh>
    <rPh sb="19" eb="21">
      <t>ニュウリョク</t>
    </rPh>
    <phoneticPr fontId="6"/>
  </si>
  <si>
    <t xml:space="preserve"> ピンク色は必須項目です。（正しく入力すると水色になり、不備があるとピンク色のままです。）</t>
  </si>
  <si>
    <t>精華町 競争入札参加資格審査申請書【建設工事】</t>
  </si>
  <si>
    <t>2年又は3年平均
完成工事高(千円)</t>
    <rPh sb="1" eb="2">
      <t>ネン</t>
    </rPh>
    <rPh sb="2" eb="3">
      <t>マタ</t>
    </rPh>
    <rPh sb="5" eb="6">
      <t>ネン</t>
    </rPh>
    <rPh sb="6" eb="8">
      <t>ヘイキン</t>
    </rPh>
    <rPh sb="9" eb="11">
      <t>カンセイ</t>
    </rPh>
    <rPh sb="11" eb="13">
      <t>コウジ</t>
    </rPh>
    <rPh sb="13" eb="14">
      <t>ダカ</t>
    </rPh>
    <rPh sb="15" eb="17">
      <t>センエン</t>
    </rPh>
    <phoneticPr fontId="6"/>
  </si>
  <si>
    <t>26_精華町</t>
  </si>
  <si>
    <t>Ver.7.0.1</t>
  </si>
  <si>
    <t>7.0.1</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</si>
</sst>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Red]\(0\)"/>
    <numFmt numFmtId="177" formatCode="\(#\)"/>
    <numFmt numFmtId="178" formatCode="#,##0_ ;[Red]\-#,##0\ "/>
    <numFmt numFmtId="179" formatCode="#,##0_ "/>
    <numFmt numFmtId="180" formatCode="000\-0000"/>
    <numFmt numFmtId="181" formatCode="0000000"/>
    <numFmt numFmtId="182" formatCode="ggge&quot;年&quot;m&quot;月&quot;d&quot;日&quot;"/>
    <numFmt numFmtId="183" formatCode="&quot;Ver.&quot;yyyymmdd"/>
  </numFmts>
  <fonts count="21">
    <font>
      <sz val="11"/>
      <color theme="1"/>
      <name val="ＭＳ Ｐゴシック"/>
      <family val="3"/>
      <scheme val="minor"/>
    </font>
    <font>
      <sz val="9"/>
      <color indexed="8"/>
      <name val="ＭＳ ゴシック"/>
      <family val="3"/>
    </font>
    <font>
      <sz val="11"/>
      <color indexed="8"/>
      <name val="ＭＳ Ｐゴシック"/>
      <family val="3"/>
    </font>
    <font>
      <sz val="11"/>
      <color auto="1"/>
      <name val="ＭＳ Ｐゴシック"/>
      <family val="3"/>
    </font>
    <font>
      <sz val="9"/>
      <color theme="1"/>
      <name val="ＭＳ ゴシック"/>
      <family val="3"/>
    </font>
    <font>
      <sz val="11"/>
      <color theme="1"/>
      <name val="ＭＳ Ｐゴシック"/>
      <family val="3"/>
      <scheme val="minor"/>
    </font>
    <font>
      <sz val="6"/>
      <color auto="1"/>
      <name val="ＭＳ Ｐゴシック"/>
      <family val="3"/>
    </font>
    <font>
      <sz val="11"/>
      <color theme="1"/>
      <name val="ＭＳ ゴシック"/>
      <family val="3"/>
    </font>
    <font>
      <b/>
      <sz val="16"/>
      <color theme="1"/>
      <name val="ＭＳ ゴシック"/>
      <family val="3"/>
    </font>
    <font>
      <b/>
      <sz val="11"/>
      <color theme="1"/>
      <name val="ＭＳ ゴシック"/>
      <family val="3"/>
    </font>
    <font>
      <sz val="11"/>
      <color rgb="FF000000"/>
      <name val="ＭＳ ゴシック"/>
      <family val="3"/>
    </font>
    <font>
      <b/>
      <sz val="12"/>
      <color theme="1"/>
      <name val="ＭＳ ゴシック"/>
      <family val="3"/>
    </font>
    <font>
      <sz val="12"/>
      <color theme="1"/>
      <name val="ＭＳ ゴシック"/>
      <family val="3"/>
    </font>
    <font>
      <sz val="10"/>
      <color rgb="FFFF0000"/>
      <name val="ＭＳ ゴシック"/>
      <family val="3"/>
    </font>
    <font>
      <sz val="10"/>
      <color theme="1" tint="5.e-002"/>
      <name val="ＭＳ ゴシック"/>
      <family val="3"/>
    </font>
    <font>
      <sz val="11"/>
      <color auto="1"/>
      <name val="ＭＳ ゴシック"/>
      <family val="3"/>
    </font>
    <font>
      <sz val="11"/>
      <color rgb="FFFF0000"/>
      <name val="ＭＳ ゴシック"/>
      <family val="3"/>
    </font>
    <font>
      <sz val="10"/>
      <color rgb="FF0D0D0D"/>
      <name val="ＭＳ ゴシック"/>
      <family val="3"/>
    </font>
    <font>
      <sz val="10"/>
      <color auto="1"/>
      <name val="ＭＳ ゴシック"/>
      <family val="3"/>
    </font>
    <font>
      <sz val="6"/>
      <color auto="1"/>
      <name val="ＭＳ ゴシック"/>
      <family val="3"/>
    </font>
    <font>
      <sz val="11"/>
      <color rgb="FF9C0006"/>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rgb="FFCCEDFC"/>
        <bgColor indexed="64"/>
      </patternFill>
    </fill>
    <fill>
      <patternFill patternType="solid">
        <fgColor theme="0" tint="-0.25"/>
        <bgColor indexed="64"/>
      </patternFill>
    </fill>
  </fills>
  <borders count="3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auto="1"/>
      </left>
      <right style="hair">
        <color auto="1"/>
      </right>
      <top style="thin">
        <color indexed="64"/>
      </top>
      <bottom style="hair">
        <color auto="1"/>
      </bottom>
      <diagonal/>
    </border>
    <border>
      <left/>
      <right/>
      <top style="thin">
        <color auto="1"/>
      </top>
      <bottom style="thin">
        <color auto="1"/>
      </bottom>
      <diagonal/>
    </border>
    <border>
      <left/>
      <right/>
      <top style="thin">
        <color auto="1"/>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auto="1"/>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auto="1"/>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auto="1"/>
      </right>
      <top style="thin">
        <color auto="1"/>
      </top>
      <bottom style="thin">
        <color auto="1"/>
      </bottom>
      <diagonal/>
    </border>
    <border>
      <left/>
      <right style="thin">
        <color indexed="64"/>
      </right>
      <top style="hair">
        <color indexed="64"/>
      </top>
      <bottom/>
      <diagonal/>
    </border>
    <border>
      <left/>
      <right style="thin">
        <color indexed="64"/>
      </right>
      <top/>
      <bottom style="thin">
        <color indexed="64"/>
      </bottom>
      <diagonal/>
    </border>
    <border>
      <left/>
      <right style="hair">
        <color indexed="64"/>
      </right>
      <top style="thin">
        <color indexed="64"/>
      </top>
      <bottom style="thin">
        <color auto="1"/>
      </bottom>
      <diagonal/>
    </border>
    <border>
      <left/>
      <right style="hair">
        <color auto="1"/>
      </right>
      <top style="thin">
        <color auto="1"/>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cellStyleXfs>
  <cellXfs count="245">
    <xf numFmtId="0" fontId="0" fillId="0" borderId="0" xfId="0">
      <alignment vertical="center"/>
    </xf>
    <xf numFmtId="0" fontId="7" fillId="0" borderId="0" xfId="4" applyFont="1" applyProtection="1">
      <alignment vertical="center"/>
    </xf>
    <xf numFmtId="176" fontId="7" fillId="0" borderId="0" xfId="5" applyNumberFormat="1" applyFont="1" applyProtection="1">
      <alignment vertical="center"/>
    </xf>
    <xf numFmtId="0" fontId="7" fillId="2" borderId="0" xfId="5" applyFont="1" applyFill="1" applyProtection="1">
      <alignment vertical="center"/>
    </xf>
    <xf numFmtId="49" fontId="7" fillId="0" borderId="0" xfId="5" applyNumberFormat="1" applyFont="1" applyProtection="1">
      <alignment vertical="center"/>
    </xf>
    <xf numFmtId="0" fontId="7" fillId="0" borderId="0" xfId="5" applyNumberFormat="1" applyFont="1" applyAlignment="1" applyProtection="1">
      <alignment vertical="center"/>
    </xf>
    <xf numFmtId="0" fontId="8" fillId="0" borderId="0" xfId="4" applyFont="1" applyProtection="1">
      <alignment vertical="center"/>
    </xf>
    <xf numFmtId="0" fontId="9" fillId="0" borderId="0" xfId="4" applyFont="1" applyProtection="1">
      <alignment vertical="center"/>
    </xf>
    <xf numFmtId="0" fontId="10" fillId="0" borderId="1" xfId="4" applyFont="1" applyBorder="1" applyProtection="1">
      <alignment vertical="center"/>
    </xf>
    <xf numFmtId="0" fontId="10" fillId="0" borderId="2" xfId="4" applyFont="1" applyBorder="1" applyProtection="1">
      <alignment vertical="center"/>
    </xf>
    <xf numFmtId="0" fontId="10" fillId="0" borderId="3" xfId="4" applyFont="1" applyBorder="1" applyProtection="1">
      <alignment vertical="center"/>
    </xf>
    <xf numFmtId="0" fontId="11" fillId="0" borderId="1" xfId="0" applyFont="1" applyBorder="1" applyAlignment="1" applyProtection="1">
      <alignment horizontal="left" vertical="center" indent="1"/>
    </xf>
    <xf numFmtId="0" fontId="11" fillId="0" borderId="2" xfId="0" applyFont="1" applyBorder="1" applyProtection="1">
      <alignment vertical="center"/>
    </xf>
    <xf numFmtId="177" fontId="7" fillId="0" borderId="2" xfId="0" applyNumberFormat="1" applyFont="1" applyBorder="1" applyProtection="1">
      <alignment vertical="center"/>
    </xf>
    <xf numFmtId="0" fontId="7" fillId="0" borderId="2" xfId="0" applyFont="1" applyBorder="1" applyProtection="1">
      <alignment vertical="center"/>
    </xf>
    <xf numFmtId="0" fontId="7" fillId="0" borderId="3" xfId="4" applyFont="1" applyBorder="1" applyProtection="1">
      <alignment vertical="center"/>
    </xf>
    <xf numFmtId="0" fontId="12" fillId="0" borderId="2" xfId="0" applyFont="1" applyBorder="1" applyProtection="1">
      <alignment vertical="center"/>
    </xf>
    <xf numFmtId="0" fontId="10" fillId="0" borderId="4" xfId="4" applyFont="1" applyBorder="1" applyProtection="1">
      <alignment vertical="center"/>
    </xf>
    <xf numFmtId="0" fontId="10" fillId="0" borderId="0" xfId="4" applyFont="1" applyProtection="1">
      <alignment vertical="center"/>
    </xf>
    <xf numFmtId="0" fontId="10" fillId="0" borderId="5" xfId="4" applyFont="1" applyBorder="1" applyProtection="1">
      <alignment vertical="center"/>
    </xf>
    <xf numFmtId="0" fontId="11" fillId="0" borderId="4" xfId="0" applyFont="1" applyBorder="1" applyAlignment="1" applyProtection="1">
      <alignment horizontal="left" vertical="center" indent="1"/>
    </xf>
    <xf numFmtId="0" fontId="11" fillId="0" borderId="0" xfId="0" applyFont="1" applyProtection="1">
      <alignment vertical="center"/>
    </xf>
    <xf numFmtId="177" fontId="7" fillId="0" borderId="0" xfId="0" applyNumberFormat="1" applyFont="1" applyProtection="1">
      <alignment vertical="center"/>
    </xf>
    <xf numFmtId="177" fontId="7" fillId="0" borderId="0" xfId="0" applyNumberFormat="1" applyFont="1" applyAlignment="1" applyProtection="1">
      <alignment vertical="top"/>
    </xf>
    <xf numFmtId="0" fontId="7" fillId="0" borderId="5" xfId="4" applyFont="1" applyBorder="1" applyProtection="1">
      <alignment vertical="center"/>
    </xf>
    <xf numFmtId="0" fontId="13" fillId="0" borderId="0" xfId="0" applyFont="1" applyProtection="1">
      <alignment vertical="center"/>
    </xf>
    <xf numFmtId="0" fontId="12" fillId="0" borderId="0" xfId="0" applyFont="1" applyProtection="1">
      <alignment vertical="center"/>
    </xf>
    <xf numFmtId="0" fontId="14" fillId="0" borderId="0" xfId="0" applyFont="1" applyAlignment="1" applyProtection="1">
      <alignment horizontal="left" vertical="center" wrapText="1"/>
    </xf>
    <xf numFmtId="0" fontId="14" fillId="0" borderId="0" xfId="0" applyFont="1" applyProtection="1">
      <alignment vertical="center"/>
    </xf>
    <xf numFmtId="177" fontId="7" fillId="0" borderId="6" xfId="0" applyNumberFormat="1" applyFont="1" applyBorder="1" applyProtection="1">
      <alignment vertical="center"/>
    </xf>
    <xf numFmtId="0" fontId="7" fillId="0" borderId="0" xfId="4" applyFont="1" applyAlignment="1" applyProtection="1">
      <alignment vertical="top"/>
    </xf>
    <xf numFmtId="0" fontId="7" fillId="0" borderId="7"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9" xfId="0" applyFont="1" applyBorder="1" applyAlignment="1" applyProtection="1">
      <alignment horizontal="left" vertical="center"/>
    </xf>
    <xf numFmtId="0" fontId="7" fillId="0" borderId="10" xfId="0" applyFont="1" applyBorder="1" applyAlignment="1" applyProtection="1">
      <alignment horizontal="left" vertical="center"/>
    </xf>
    <xf numFmtId="0" fontId="7" fillId="0" borderId="3" xfId="0" applyFont="1" applyBorder="1" applyAlignment="1" applyProtection="1">
      <alignment horizontal="left" vertical="top"/>
    </xf>
    <xf numFmtId="0" fontId="7" fillId="0" borderId="0" xfId="0" applyFont="1" applyAlignment="1" applyProtection="1">
      <alignment horizontal="left" vertical="top"/>
    </xf>
    <xf numFmtId="178" fontId="7" fillId="0" borderId="8" xfId="5" applyNumberFormat="1" applyFont="1" applyBorder="1" applyAlignment="1" applyProtection="1">
      <alignment horizontal="left" vertical="center"/>
    </xf>
    <xf numFmtId="178" fontId="7" fillId="0" borderId="9" xfId="5" applyNumberFormat="1" applyFont="1" applyBorder="1" applyAlignment="1" applyProtection="1">
      <alignment horizontal="left" vertical="center"/>
    </xf>
    <xf numFmtId="179" fontId="7" fillId="0" borderId="9" xfId="5" applyNumberFormat="1" applyFont="1" applyBorder="1" applyAlignment="1" applyProtection="1">
      <alignment horizontal="left" vertical="center"/>
    </xf>
    <xf numFmtId="178" fontId="15" fillId="0" borderId="11" xfId="5" applyNumberFormat="1" applyFont="1" applyBorder="1" applyAlignment="1" applyProtection="1">
      <alignment horizontal="left" vertical="center"/>
    </xf>
    <xf numFmtId="0" fontId="13" fillId="0" borderId="0" xfId="0" applyFont="1" applyAlignment="1" applyProtection="1">
      <alignment horizontal="left" vertical="top"/>
    </xf>
    <xf numFmtId="0" fontId="13" fillId="0" borderId="0" xfId="0" applyFont="1" applyAlignment="1" applyProtection="1">
      <alignment horizontal="left" vertical="center" wrapText="1"/>
    </xf>
    <xf numFmtId="49" fontId="7" fillId="0" borderId="12"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xf>
    <xf numFmtId="49" fontId="7" fillId="0" borderId="11" xfId="0" applyNumberFormat="1" applyFont="1" applyBorder="1" applyAlignment="1" applyProtection="1">
      <alignment horizontal="center" vertical="center"/>
    </xf>
    <xf numFmtId="0" fontId="7" fillId="0" borderId="13" xfId="0" applyFont="1" applyBorder="1" applyAlignment="1" applyProtection="1">
      <alignment horizontal="left" vertical="center"/>
    </xf>
    <xf numFmtId="0" fontId="7" fillId="0" borderId="14" xfId="0" applyFont="1" applyBorder="1" applyAlignment="1" applyProtection="1">
      <alignment horizontal="left" vertical="center"/>
    </xf>
    <xf numFmtId="0" fontId="7" fillId="0" borderId="15"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5" xfId="0" applyFont="1" applyBorder="1" applyAlignment="1" applyProtection="1">
      <alignment horizontal="left" vertical="top"/>
    </xf>
    <xf numFmtId="178" fontId="7" fillId="0" borderId="14" xfId="5" applyNumberFormat="1" applyFont="1" applyBorder="1" applyAlignment="1" applyProtection="1">
      <alignment horizontal="left" vertical="center"/>
    </xf>
    <xf numFmtId="178" fontId="7" fillId="0" borderId="15" xfId="5" applyNumberFormat="1" applyFont="1" applyBorder="1" applyAlignment="1" applyProtection="1">
      <alignment horizontal="left" vertical="center"/>
    </xf>
    <xf numFmtId="179" fontId="7" fillId="0" borderId="15" xfId="5" applyNumberFormat="1" applyFont="1" applyBorder="1" applyAlignment="1" applyProtection="1">
      <alignment horizontal="left" vertical="center"/>
    </xf>
    <xf numFmtId="178" fontId="7" fillId="0" borderId="17" xfId="5" applyNumberFormat="1" applyFont="1" applyBorder="1" applyAlignment="1" applyProtection="1">
      <alignment horizontal="left" vertical="center"/>
    </xf>
    <xf numFmtId="178" fontId="7" fillId="0" borderId="0" xfId="5" applyNumberFormat="1" applyFont="1" applyAlignment="1" applyProtection="1">
      <alignment vertical="top"/>
    </xf>
    <xf numFmtId="0" fontId="7" fillId="0" borderId="18" xfId="4" applyFont="1" applyBorder="1" applyProtection="1">
      <alignment vertical="center"/>
    </xf>
    <xf numFmtId="0" fontId="7" fillId="0" borderId="19" xfId="4" applyFont="1" applyBorder="1" applyProtection="1">
      <alignment vertical="center"/>
    </xf>
    <xf numFmtId="0" fontId="7" fillId="0" borderId="20" xfId="4" applyFont="1" applyBorder="1" applyProtection="1">
      <alignment vertical="center"/>
    </xf>
    <xf numFmtId="178" fontId="7" fillId="0" borderId="0" xfId="5" applyNumberFormat="1" applyFont="1" applyProtection="1">
      <alignment vertical="center"/>
    </xf>
    <xf numFmtId="0" fontId="7" fillId="0" borderId="14" xfId="4" applyFont="1" applyBorder="1" applyProtection="1">
      <alignment vertical="center"/>
    </xf>
    <xf numFmtId="0" fontId="7" fillId="0" borderId="15" xfId="4" applyFont="1" applyBorder="1" applyProtection="1">
      <alignment vertical="center"/>
    </xf>
    <xf numFmtId="0" fontId="7" fillId="0" borderId="17" xfId="4" applyFont="1" applyBorder="1" applyProtection="1">
      <alignment vertical="center"/>
    </xf>
    <xf numFmtId="0" fontId="11" fillId="0" borderId="21" xfId="0" applyFont="1" applyBorder="1" applyAlignment="1" applyProtection="1">
      <alignment horizontal="left" vertical="center" indent="1"/>
    </xf>
    <xf numFmtId="180" fontId="7" fillId="0" borderId="0" xfId="0" applyNumberFormat="1" applyFont="1" applyProtection="1">
      <alignment vertical="center"/>
    </xf>
    <xf numFmtId="178" fontId="7" fillId="0" borderId="22" xfId="5" applyNumberFormat="1" applyFont="1" applyBorder="1" applyAlignment="1" applyProtection="1">
      <alignment horizontal="left" vertical="center"/>
    </xf>
    <xf numFmtId="178" fontId="7" fillId="0" borderId="23" xfId="5" applyNumberFormat="1" applyFont="1" applyBorder="1" applyAlignment="1" applyProtection="1">
      <alignment horizontal="left" vertical="center"/>
    </xf>
    <xf numFmtId="179" fontId="7" fillId="0" borderId="23" xfId="5" applyNumberFormat="1" applyFont="1" applyBorder="1" applyAlignment="1" applyProtection="1">
      <alignment horizontal="left" vertical="center"/>
    </xf>
    <xf numFmtId="178" fontId="7" fillId="0" borderId="24" xfId="5" applyNumberFormat="1" applyFont="1" applyBorder="1" applyAlignment="1" applyProtection="1">
      <alignment horizontal="left" vertical="center"/>
    </xf>
    <xf numFmtId="0" fontId="7" fillId="0" borderId="4" xfId="0" applyFont="1" applyBorder="1" applyProtection="1">
      <alignment vertical="center"/>
    </xf>
    <xf numFmtId="0" fontId="13" fillId="0" borderId="0" xfId="0" applyFont="1" applyAlignment="1" applyProtection="1">
      <alignment horizontal="right" vertical="top"/>
    </xf>
    <xf numFmtId="181" fontId="15" fillId="3" borderId="0" xfId="0" applyNumberFormat="1" applyFont="1" applyFill="1" applyAlignment="1" applyProtection="1">
      <alignment horizontal="left" vertical="center"/>
      <protection locked="0"/>
    </xf>
    <xf numFmtId="49" fontId="15" fillId="3" borderId="0" xfId="0" applyNumberFormat="1" applyFont="1" applyFill="1" applyAlignment="1" applyProtection="1">
      <alignment horizontal="left" vertical="center" shrinkToFit="1"/>
      <protection locked="0"/>
    </xf>
    <xf numFmtId="49" fontId="15" fillId="3" borderId="0" xfId="0" applyNumberFormat="1" applyFont="1" applyFill="1" applyAlignment="1" applyProtection="1">
      <alignment horizontal="left" vertical="center"/>
      <protection locked="0"/>
    </xf>
    <xf numFmtId="49" fontId="13" fillId="0" borderId="0" xfId="0" applyNumberFormat="1" applyFont="1" applyAlignment="1" applyProtection="1">
      <alignment horizontal="right" vertical="top"/>
    </xf>
    <xf numFmtId="14" fontId="15" fillId="3" borderId="0" xfId="0" applyNumberFormat="1" applyFont="1" applyFill="1" applyAlignment="1" applyProtection="1">
      <alignment horizontal="left" vertical="center"/>
      <protection locked="0"/>
    </xf>
    <xf numFmtId="182" fontId="14" fillId="0" borderId="0" xfId="0" applyNumberFormat="1" applyFont="1" applyAlignment="1" applyProtection="1">
      <alignment horizontal="right" vertical="top"/>
    </xf>
    <xf numFmtId="0" fontId="16" fillId="0" borderId="0" xfId="0" applyFont="1" applyAlignment="1" applyProtection="1">
      <alignment vertical="top"/>
    </xf>
    <xf numFmtId="0" fontId="13" fillId="0" borderId="5" xfId="0" applyFont="1" applyBorder="1" applyAlignment="1" applyProtection="1">
      <alignment horizontal="right" vertical="top"/>
    </xf>
    <xf numFmtId="49" fontId="16" fillId="0" borderId="0" xfId="0" applyNumberFormat="1" applyFont="1" applyAlignment="1" applyProtection="1">
      <alignment vertical="top"/>
    </xf>
    <xf numFmtId="49" fontId="7" fillId="0" borderId="4" xfId="0" applyNumberFormat="1" applyFont="1" applyBorder="1" applyProtection="1">
      <alignment vertical="center"/>
    </xf>
    <xf numFmtId="49" fontId="16" fillId="0" borderId="5" xfId="0" applyNumberFormat="1" applyFont="1" applyBorder="1" applyAlignment="1" applyProtection="1">
      <alignment vertical="top"/>
    </xf>
    <xf numFmtId="49" fontId="14" fillId="0" borderId="0" xfId="0" applyNumberFormat="1" applyFont="1" applyAlignment="1" applyProtection="1">
      <alignment horizontal="right" vertical="top"/>
    </xf>
    <xf numFmtId="0" fontId="16" fillId="0" borderId="5" xfId="0" applyFont="1" applyBorder="1" applyAlignment="1" applyProtection="1">
      <alignment vertical="top"/>
    </xf>
    <xf numFmtId="0" fontId="11" fillId="0" borderId="3" xfId="0" applyFont="1" applyBorder="1" applyAlignment="1" applyProtection="1">
      <alignment horizontal="left" vertical="center" indent="1"/>
    </xf>
    <xf numFmtId="38" fontId="15" fillId="3" borderId="0" xfId="0" applyNumberFormat="1" applyFont="1" applyFill="1" applyAlignment="1" applyProtection="1">
      <alignment horizontal="right" vertical="center"/>
      <protection locked="0"/>
    </xf>
    <xf numFmtId="38" fontId="15" fillId="3" borderId="8" xfId="5" applyNumberFormat="1" applyFont="1" applyFill="1" applyBorder="1" applyAlignment="1" applyProtection="1">
      <alignment horizontal="right" vertical="center"/>
      <protection locked="0"/>
    </xf>
    <xf numFmtId="38" fontId="15" fillId="3" borderId="9" xfId="5" applyNumberFormat="1" applyFont="1" applyFill="1" applyBorder="1" applyAlignment="1" applyProtection="1">
      <alignment horizontal="right" vertical="center"/>
      <protection locked="0"/>
    </xf>
    <xf numFmtId="38" fontId="15" fillId="0" borderId="9" xfId="5" applyNumberFormat="1" applyFont="1" applyBorder="1" applyAlignment="1" applyProtection="1">
      <alignment horizontal="right" vertical="center"/>
    </xf>
    <xf numFmtId="38" fontId="15" fillId="3" borderId="11" xfId="5" applyNumberFormat="1" applyFont="1" applyFill="1" applyBorder="1" applyAlignment="1" applyProtection="1">
      <alignment horizontal="right" vertical="center"/>
      <protection locked="0"/>
    </xf>
    <xf numFmtId="179" fontId="7" fillId="0" borderId="0" xfId="5" applyNumberFormat="1" applyFont="1" applyProtection="1">
      <alignment vertical="center"/>
    </xf>
    <xf numFmtId="0" fontId="11" fillId="0" borderId="3" xfId="0" applyFont="1" applyBorder="1" applyProtection="1">
      <alignment vertical="center"/>
    </xf>
    <xf numFmtId="0" fontId="13" fillId="0" borderId="0" xfId="0" applyFont="1" applyAlignment="1" applyProtection="1">
      <alignment vertical="top"/>
    </xf>
    <xf numFmtId="180" fontId="15" fillId="3" borderId="0" xfId="0" applyNumberFormat="1" applyFont="1" applyFill="1" applyAlignment="1" applyProtection="1">
      <alignment horizontal="left" vertical="center"/>
      <protection locked="0"/>
    </xf>
    <xf numFmtId="0" fontId="14" fillId="0" borderId="0" xfId="0" applyFont="1" applyAlignment="1" applyProtection="1">
      <alignment vertical="top"/>
    </xf>
    <xf numFmtId="0" fontId="14" fillId="0" borderId="0" xfId="0" quotePrefix="1" applyFont="1" applyAlignment="1" applyProtection="1">
      <alignment vertical="top"/>
    </xf>
    <xf numFmtId="0" fontId="17" fillId="0" borderId="0" xfId="0" applyFont="1" applyAlignment="1" applyProtection="1">
      <alignment vertical="top"/>
    </xf>
    <xf numFmtId="0" fontId="14" fillId="0" borderId="0" xfId="0" applyFont="1" applyAlignment="1" applyProtection="1">
      <alignment vertical="top" wrapText="1"/>
    </xf>
    <xf numFmtId="0" fontId="13" fillId="0" borderId="5" xfId="0" applyFont="1" applyBorder="1" applyAlignment="1" applyProtection="1">
      <alignment vertical="top"/>
    </xf>
    <xf numFmtId="0" fontId="15" fillId="3" borderId="0" xfId="0" applyFont="1" applyFill="1" applyAlignment="1" applyProtection="1">
      <alignment horizontal="left" vertical="center"/>
      <protection locked="0"/>
    </xf>
    <xf numFmtId="0" fontId="7" fillId="0" borderId="25" xfId="0" applyFont="1" applyBorder="1" applyAlignment="1" applyProtection="1">
      <alignment horizontal="left" vertical="center"/>
    </xf>
    <xf numFmtId="0" fontId="7" fillId="0" borderId="22" xfId="0" applyFont="1" applyBorder="1" applyAlignment="1" applyProtection="1">
      <alignment horizontal="left" vertical="center"/>
    </xf>
    <xf numFmtId="0" fontId="7" fillId="0" borderId="23" xfId="0" applyFont="1" applyBorder="1" applyAlignment="1" applyProtection="1">
      <alignment horizontal="left" vertical="center"/>
    </xf>
    <xf numFmtId="0" fontId="7" fillId="0" borderId="26" xfId="0" applyFont="1" applyBorder="1" applyAlignment="1" applyProtection="1">
      <alignment horizontal="left" vertical="center"/>
    </xf>
    <xf numFmtId="0" fontId="7" fillId="0" borderId="27" xfId="0" applyFont="1" applyBorder="1" applyAlignment="1" applyProtection="1">
      <alignment horizontal="left" vertical="top"/>
    </xf>
    <xf numFmtId="38" fontId="15" fillId="3" borderId="0" xfId="0" applyNumberFormat="1" applyFont="1" applyFill="1" applyAlignment="1" applyProtection="1">
      <alignment horizontal="left" vertical="center"/>
      <protection locked="0"/>
    </xf>
    <xf numFmtId="179" fontId="15" fillId="3" borderId="14" xfId="5" applyNumberFormat="1" applyFont="1" applyFill="1" applyBorder="1" applyAlignment="1" applyProtection="1">
      <alignment horizontal="right" vertical="center"/>
      <protection locked="0"/>
    </xf>
    <xf numFmtId="179" fontId="15" fillId="3" borderId="15" xfId="5" applyNumberFormat="1" applyFont="1" applyFill="1" applyBorder="1" applyAlignment="1" applyProtection="1">
      <alignment horizontal="right" vertical="center"/>
      <protection locked="0"/>
    </xf>
    <xf numFmtId="179" fontId="15" fillId="0" borderId="15" xfId="5" applyNumberFormat="1" applyFont="1" applyBorder="1" applyAlignment="1" applyProtection="1">
      <alignment horizontal="right" vertical="center"/>
    </xf>
    <xf numFmtId="179" fontId="15" fillId="3" borderId="17" xfId="5" applyNumberFormat="1" applyFont="1" applyFill="1" applyBorder="1" applyAlignment="1" applyProtection="1">
      <alignment horizontal="right" vertical="center"/>
      <protection locked="0"/>
    </xf>
    <xf numFmtId="0" fontId="14" fillId="0" borderId="0" xfId="0" applyFont="1" applyAlignment="1" applyProtection="1">
      <alignment horizontal="left" vertical="top" wrapText="1"/>
    </xf>
    <xf numFmtId="49" fontId="14" fillId="0" borderId="0" xfId="0" applyNumberFormat="1" applyFont="1" applyAlignment="1" applyProtection="1">
      <alignment vertical="top"/>
    </xf>
    <xf numFmtId="49" fontId="13" fillId="0" borderId="5" xfId="0" applyNumberFormat="1" applyFont="1" applyBorder="1" applyAlignment="1" applyProtection="1">
      <alignment vertical="top"/>
    </xf>
    <xf numFmtId="49" fontId="13" fillId="0" borderId="0" xfId="0" applyNumberFormat="1" applyFont="1" applyAlignment="1" applyProtection="1">
      <alignment vertical="top"/>
    </xf>
    <xf numFmtId="0" fontId="7" fillId="0" borderId="1" xfId="4" applyFont="1" applyBorder="1" applyAlignment="1" applyProtection="1">
      <alignment horizontal="center" vertical="center"/>
    </xf>
    <xf numFmtId="49" fontId="15" fillId="3" borderId="8" xfId="4" applyNumberFormat="1" applyFont="1" applyFill="1" applyBorder="1" applyAlignment="1" applyProtection="1">
      <alignment horizontal="center" vertical="center"/>
      <protection locked="0"/>
    </xf>
    <xf numFmtId="49" fontId="15" fillId="3" borderId="9" xfId="4" applyNumberFormat="1" applyFont="1" applyFill="1" applyBorder="1" applyAlignment="1" applyProtection="1">
      <alignment horizontal="center" vertical="center"/>
      <protection locked="0"/>
    </xf>
    <xf numFmtId="49" fontId="15" fillId="3" borderId="10" xfId="4" applyNumberFormat="1" applyFont="1" applyFill="1" applyBorder="1" applyAlignment="1" applyProtection="1">
      <alignment horizontal="center" vertical="center"/>
      <protection locked="0"/>
    </xf>
    <xf numFmtId="49" fontId="15" fillId="3" borderId="3" xfId="4" applyNumberFormat="1" applyFont="1" applyFill="1" applyBorder="1" applyAlignment="1" applyProtection="1">
      <alignment horizontal="center" vertical="center"/>
      <protection locked="0"/>
    </xf>
    <xf numFmtId="0" fontId="7" fillId="0" borderId="28" xfId="0" applyFont="1" applyBorder="1" applyAlignment="1" applyProtection="1">
      <alignment horizontal="left" vertical="center"/>
    </xf>
    <xf numFmtId="0" fontId="7" fillId="0" borderId="29" xfId="4" applyFont="1" applyBorder="1" applyProtection="1">
      <alignment vertical="center"/>
    </xf>
    <xf numFmtId="0" fontId="7" fillId="0" borderId="30" xfId="4" applyFont="1" applyBorder="1" applyProtection="1">
      <alignment vertical="center"/>
    </xf>
    <xf numFmtId="0" fontId="7" fillId="0" borderId="31" xfId="4" applyFont="1" applyBorder="1" applyProtection="1">
      <alignment vertical="center"/>
    </xf>
    <xf numFmtId="0" fontId="7" fillId="0" borderId="4" xfId="4" applyFont="1" applyBorder="1" applyAlignment="1" applyProtection="1">
      <alignment horizontal="center" vertical="center"/>
    </xf>
    <xf numFmtId="49" fontId="15" fillId="3" borderId="14" xfId="4" applyNumberFormat="1" applyFont="1" applyFill="1" applyBorder="1" applyAlignment="1" applyProtection="1">
      <alignment horizontal="center" vertical="center"/>
      <protection locked="0"/>
    </xf>
    <xf numFmtId="49" fontId="15" fillId="3" borderId="15" xfId="4" applyNumberFormat="1" applyFont="1" applyFill="1" applyBorder="1" applyAlignment="1" applyProtection="1">
      <alignment horizontal="center" vertical="center"/>
      <protection locked="0"/>
    </xf>
    <xf numFmtId="49" fontId="15" fillId="3" borderId="16" xfId="4" applyNumberFormat="1" applyFont="1" applyFill="1" applyBorder="1" applyAlignment="1" applyProtection="1">
      <alignment horizontal="center" vertical="center"/>
      <protection locked="0"/>
    </xf>
    <xf numFmtId="49" fontId="15" fillId="3" borderId="5" xfId="4" applyNumberFormat="1" applyFont="1" applyFill="1" applyBorder="1" applyAlignment="1" applyProtection="1">
      <alignment horizontal="center" vertical="center"/>
      <protection locked="0"/>
    </xf>
    <xf numFmtId="182" fontId="16" fillId="0" borderId="5" xfId="0" applyNumberFormat="1" applyFont="1" applyBorder="1" applyAlignment="1" applyProtection="1">
      <alignment vertical="top"/>
    </xf>
    <xf numFmtId="182" fontId="16" fillId="0" borderId="0" xfId="0" applyNumberFormat="1" applyFont="1" applyAlignment="1" applyProtection="1">
      <alignment vertical="top"/>
    </xf>
    <xf numFmtId="182" fontId="7" fillId="0" borderId="4" xfId="0" applyNumberFormat="1" applyFont="1" applyBorder="1" applyProtection="1">
      <alignment vertical="center"/>
    </xf>
    <xf numFmtId="182" fontId="7" fillId="0" borderId="0" xfId="0" applyNumberFormat="1" applyFont="1" applyProtection="1">
      <alignment vertical="center"/>
    </xf>
    <xf numFmtId="49" fontId="7" fillId="0" borderId="32" xfId="0" applyNumberFormat="1" applyFont="1" applyBorder="1" applyAlignment="1" applyProtection="1">
      <alignment horizontal="center" vertical="center"/>
    </xf>
    <xf numFmtId="49" fontId="15" fillId="3" borderId="18" xfId="5" applyNumberFormat="1" applyFont="1" applyFill="1" applyBorder="1" applyAlignment="1" applyProtection="1">
      <alignment horizontal="center" vertical="center"/>
      <protection locked="0"/>
    </xf>
    <xf numFmtId="49" fontId="15" fillId="3" borderId="19" xfId="5" applyNumberFormat="1" applyFont="1" applyFill="1" applyBorder="1" applyAlignment="1" applyProtection="1">
      <alignment horizontal="center" vertical="center"/>
      <protection locked="0"/>
    </xf>
    <xf numFmtId="49" fontId="15" fillId="3" borderId="20" xfId="5" applyNumberFormat="1" applyFont="1" applyFill="1" applyBorder="1" applyAlignment="1" applyProtection="1">
      <alignment horizontal="center" vertical="center"/>
      <protection locked="0"/>
    </xf>
    <xf numFmtId="0" fontId="7" fillId="0" borderId="21" xfId="4" applyFont="1" applyBorder="1" applyAlignment="1" applyProtection="1">
      <alignment horizontal="center" vertical="center"/>
    </xf>
    <xf numFmtId="49" fontId="15" fillId="3" borderId="22" xfId="4" applyNumberFormat="1" applyFont="1" applyFill="1" applyBorder="1" applyAlignment="1" applyProtection="1">
      <alignment horizontal="center" vertical="center"/>
      <protection locked="0"/>
    </xf>
    <xf numFmtId="49" fontId="15" fillId="3" borderId="23" xfId="4" applyNumberFormat="1" applyFont="1" applyFill="1" applyBorder="1" applyAlignment="1" applyProtection="1">
      <alignment horizontal="center" vertical="center"/>
      <protection locked="0"/>
    </xf>
    <xf numFmtId="49" fontId="15" fillId="3" borderId="26" xfId="4" applyNumberFormat="1" applyFont="1" applyFill="1" applyBorder="1" applyAlignment="1" applyProtection="1">
      <alignment horizontal="center" vertical="center"/>
      <protection locked="0"/>
    </xf>
    <xf numFmtId="49" fontId="15" fillId="3" borderId="27" xfId="4" applyNumberFormat="1" applyFont="1" applyFill="1" applyBorder="1" applyAlignment="1" applyProtection="1">
      <alignment horizontal="center" vertical="center"/>
      <protection locked="0"/>
    </xf>
    <xf numFmtId="179" fontId="15" fillId="3" borderId="22" xfId="5" applyNumberFormat="1" applyFont="1" applyFill="1" applyBorder="1" applyAlignment="1" applyProtection="1">
      <alignment horizontal="right" vertical="center"/>
      <protection locked="0"/>
    </xf>
    <xf numFmtId="179" fontId="15" fillId="3" borderId="23" xfId="5" applyNumberFormat="1" applyFont="1" applyFill="1" applyBorder="1" applyAlignment="1" applyProtection="1">
      <alignment horizontal="right" vertical="center"/>
      <protection locked="0"/>
    </xf>
    <xf numFmtId="179" fontId="15" fillId="0" borderId="23" xfId="5" applyNumberFormat="1" applyFont="1" applyBorder="1" applyAlignment="1" applyProtection="1">
      <alignment horizontal="right" vertical="center"/>
    </xf>
    <xf numFmtId="179" fontId="15" fillId="3" borderId="24" xfId="5" applyNumberFormat="1" applyFont="1" applyFill="1" applyBorder="1" applyAlignment="1" applyProtection="1">
      <alignment horizontal="right" vertical="center"/>
      <protection locked="0"/>
    </xf>
    <xf numFmtId="49" fontId="7" fillId="0" borderId="13" xfId="0" applyNumberFormat="1" applyFont="1" applyBorder="1" applyAlignment="1" applyProtection="1">
      <alignment horizontal="center" vertical="center"/>
    </xf>
    <xf numFmtId="49" fontId="15" fillId="3" borderId="29" xfId="5" applyNumberFormat="1" applyFont="1" applyFill="1" applyBorder="1" applyAlignment="1" applyProtection="1">
      <alignment horizontal="center" vertical="center"/>
      <protection locked="0"/>
    </xf>
    <xf numFmtId="49" fontId="15" fillId="3" borderId="30" xfId="5" applyNumberFormat="1" applyFont="1" applyFill="1" applyBorder="1" applyAlignment="1" applyProtection="1">
      <alignment horizontal="center" vertical="center"/>
      <protection locked="0"/>
    </xf>
    <xf numFmtId="49" fontId="15" fillId="3" borderId="31" xfId="5" applyNumberFormat="1" applyFont="1" applyFill="1" applyBorder="1" applyAlignment="1" applyProtection="1">
      <alignment horizontal="center" vertical="center"/>
      <protection locked="0"/>
    </xf>
    <xf numFmtId="182" fontId="7" fillId="0" borderId="5" xfId="0" applyNumberFormat="1" applyFont="1" applyBorder="1" applyProtection="1">
      <alignment vertical="center"/>
    </xf>
    <xf numFmtId="49" fontId="7" fillId="0" borderId="7" xfId="0" applyNumberFormat="1" applyFont="1" applyBorder="1" applyAlignment="1" applyProtection="1">
      <alignment horizontal="left" vertical="center"/>
    </xf>
    <xf numFmtId="49" fontId="7" fillId="4" borderId="8" xfId="0" applyNumberFormat="1" applyFont="1" applyFill="1" applyBorder="1" applyAlignment="1" applyProtection="1">
      <alignment horizontal="center" vertical="center"/>
    </xf>
    <xf numFmtId="49" fontId="15" fillId="3" borderId="9" xfId="0" applyNumberFormat="1" applyFont="1" applyFill="1" applyBorder="1" applyAlignment="1" applyProtection="1">
      <alignment horizontal="left" vertical="center"/>
      <protection locked="0"/>
    </xf>
    <xf numFmtId="49" fontId="15" fillId="3" borderId="11" xfId="0" applyNumberFormat="1" applyFont="1" applyFill="1" applyBorder="1" applyAlignment="1" applyProtection="1">
      <alignment horizontal="left" vertical="center"/>
      <protection locked="0"/>
    </xf>
    <xf numFmtId="178" fontId="16" fillId="0" borderId="5" xfId="0" applyNumberFormat="1" applyFont="1" applyBorder="1" applyAlignment="1" applyProtection="1">
      <alignment vertical="top"/>
    </xf>
    <xf numFmtId="178" fontId="16" fillId="0" borderId="0" xfId="0" applyNumberFormat="1" applyFont="1" applyAlignment="1" applyProtection="1">
      <alignment vertical="top"/>
    </xf>
    <xf numFmtId="178" fontId="7" fillId="0" borderId="4" xfId="0" applyNumberFormat="1" applyFont="1" applyBorder="1" applyProtection="1">
      <alignment vertical="center"/>
    </xf>
    <xf numFmtId="49" fontId="7" fillId="0" borderId="0" xfId="0" applyNumberFormat="1" applyFont="1" applyAlignment="1" applyProtection="1">
      <alignment horizontal="right" vertical="center"/>
    </xf>
    <xf numFmtId="49" fontId="7" fillId="0" borderId="32" xfId="0" applyNumberFormat="1" applyFont="1" applyBorder="1" applyAlignment="1" applyProtection="1">
      <alignment horizontal="left" vertical="center" wrapText="1"/>
    </xf>
    <xf numFmtId="49" fontId="15" fillId="3" borderId="18" xfId="5" applyNumberFormat="1" applyFont="1" applyFill="1" applyBorder="1" applyAlignment="1" applyProtection="1">
      <alignment horizontal="left" vertical="center"/>
      <protection locked="0"/>
    </xf>
    <xf numFmtId="49" fontId="15" fillId="3" borderId="19" xfId="5" applyNumberFormat="1" applyFont="1" applyFill="1" applyBorder="1" applyAlignment="1" applyProtection="1">
      <alignment horizontal="left" vertical="center"/>
      <protection locked="0"/>
    </xf>
    <xf numFmtId="49" fontId="15" fillId="4" borderId="20" xfId="5" applyNumberFormat="1" applyFont="1" applyFill="1" applyBorder="1" applyAlignment="1" applyProtection="1">
      <alignment horizontal="left" vertical="center"/>
    </xf>
    <xf numFmtId="0" fontId="7" fillId="0" borderId="0" xfId="4" applyFont="1" applyAlignment="1" applyProtection="1">
      <alignment horizontal="right" vertical="center"/>
    </xf>
    <xf numFmtId="49" fontId="7" fillId="0" borderId="13" xfId="0" applyNumberFormat="1" applyFont="1" applyBorder="1" applyAlignment="1" applyProtection="1">
      <alignment horizontal="left" vertical="center"/>
    </xf>
    <xf numFmtId="49" fontId="7" fillId="4" borderId="14" xfId="0" applyNumberFormat="1" applyFont="1" applyFill="1" applyBorder="1" applyAlignment="1" applyProtection="1">
      <alignment horizontal="center" vertical="center"/>
    </xf>
    <xf numFmtId="49" fontId="15" fillId="3" borderId="15" xfId="0" applyNumberFormat="1" applyFont="1" applyFill="1" applyBorder="1" applyAlignment="1" applyProtection="1">
      <alignment horizontal="left" vertical="center"/>
      <protection locked="0"/>
    </xf>
    <xf numFmtId="0" fontId="15" fillId="3" borderId="15" xfId="0" applyFont="1" applyFill="1" applyBorder="1" applyAlignment="1" applyProtection="1">
      <alignment horizontal="left" vertical="center"/>
      <protection locked="0"/>
    </xf>
    <xf numFmtId="0" fontId="15" fillId="3" borderId="17" xfId="0" applyFont="1" applyFill="1" applyBorder="1" applyAlignment="1" applyProtection="1">
      <alignment horizontal="left" vertical="center"/>
      <protection locked="0"/>
    </xf>
    <xf numFmtId="49" fontId="7" fillId="0" borderId="28" xfId="0" applyNumberFormat="1" applyFont="1" applyBorder="1" applyAlignment="1" applyProtection="1">
      <alignment horizontal="left" vertical="center" wrapText="1"/>
    </xf>
    <xf numFmtId="49" fontId="15" fillId="3" borderId="29" xfId="5" applyNumberFormat="1" applyFont="1" applyFill="1" applyBorder="1" applyAlignment="1" applyProtection="1">
      <alignment horizontal="left" vertical="center"/>
      <protection locked="0"/>
    </xf>
    <xf numFmtId="49" fontId="15" fillId="3" borderId="30" xfId="5" applyNumberFormat="1" applyFont="1" applyFill="1" applyBorder="1" applyAlignment="1" applyProtection="1">
      <alignment horizontal="left" vertical="center"/>
      <protection locked="0"/>
    </xf>
    <xf numFmtId="49" fontId="15" fillId="4" borderId="31" xfId="5" applyNumberFormat="1" applyFont="1" applyFill="1" applyBorder="1" applyAlignment="1" applyProtection="1">
      <alignment horizontal="left" vertical="center"/>
    </xf>
    <xf numFmtId="179" fontId="7" fillId="0" borderId="0" xfId="5" applyNumberFormat="1" applyFont="1" applyAlignment="1" applyProtection="1">
      <alignment horizontal="right" vertical="center"/>
    </xf>
    <xf numFmtId="38" fontId="15" fillId="3" borderId="15" xfId="0" applyNumberFormat="1" applyFont="1" applyFill="1" applyBorder="1" applyAlignment="1" applyProtection="1">
      <alignment horizontal="left" vertical="center"/>
      <protection locked="0"/>
    </xf>
    <xf numFmtId="38" fontId="15" fillId="3" borderId="17" xfId="0" applyNumberFormat="1" applyFont="1" applyFill="1" applyBorder="1" applyAlignment="1" applyProtection="1">
      <alignment horizontal="left" vertical="center"/>
      <protection locked="0"/>
    </xf>
    <xf numFmtId="49" fontId="15" fillId="3" borderId="0" xfId="0" applyNumberFormat="1" applyFont="1" applyFill="1" applyAlignment="1" applyProtection="1">
      <alignment horizontal="right" vertical="center"/>
      <protection locked="0"/>
    </xf>
    <xf numFmtId="179" fontId="16" fillId="0" borderId="5" xfId="0" applyNumberFormat="1" applyFont="1" applyBorder="1" applyAlignment="1" applyProtection="1">
      <alignment vertical="top"/>
    </xf>
    <xf numFmtId="179" fontId="16" fillId="0" borderId="0" xfId="0" applyNumberFormat="1" applyFont="1" applyAlignment="1" applyProtection="1">
      <alignment vertical="top"/>
    </xf>
    <xf numFmtId="179" fontId="7" fillId="0" borderId="4" xfId="0" applyNumberFormat="1" applyFont="1" applyBorder="1" applyProtection="1">
      <alignment vertical="center"/>
    </xf>
    <xf numFmtId="38" fontId="7" fillId="0" borderId="32" xfId="0" applyNumberFormat="1" applyFont="1" applyBorder="1" applyAlignment="1" applyProtection="1">
      <alignment horizontal="center" vertical="center" wrapText="1"/>
    </xf>
    <xf numFmtId="38" fontId="15" fillId="3" borderId="18" xfId="5" applyNumberFormat="1" applyFont="1" applyFill="1" applyBorder="1" applyAlignment="1" applyProtection="1">
      <alignment horizontal="right" vertical="center"/>
      <protection locked="0"/>
    </xf>
    <xf numFmtId="38" fontId="15" fillId="3" borderId="19" xfId="5" applyNumberFormat="1" applyFont="1" applyFill="1" applyBorder="1" applyAlignment="1" applyProtection="1">
      <alignment horizontal="right" vertical="center"/>
      <protection locked="0"/>
    </xf>
    <xf numFmtId="38" fontId="15" fillId="4" borderId="20" xfId="5" applyNumberFormat="1" applyFont="1" applyFill="1" applyBorder="1" applyAlignment="1" applyProtection="1">
      <alignment horizontal="right" vertical="center"/>
    </xf>
    <xf numFmtId="183" fontId="7" fillId="0" borderId="0" xfId="5" applyNumberFormat="1" applyFont="1" applyAlignment="1" applyProtection="1">
      <alignment vertical="top"/>
    </xf>
    <xf numFmtId="0" fontId="15" fillId="3" borderId="0" xfId="0" applyFont="1" applyFill="1" applyAlignment="1" applyProtection="1">
      <alignment horizontal="left" vertical="center" shrinkToFit="1"/>
      <protection locked="0"/>
    </xf>
    <xf numFmtId="182" fontId="13" fillId="0" borderId="0" xfId="0" applyNumberFormat="1" applyFont="1" applyAlignment="1" applyProtection="1">
      <alignment vertical="top"/>
    </xf>
    <xf numFmtId="179" fontId="15" fillId="3" borderId="0" xfId="0" applyNumberFormat="1" applyFont="1" applyFill="1" applyAlignment="1" applyProtection="1">
      <alignment horizontal="left" vertical="center"/>
      <protection locked="0"/>
    </xf>
    <xf numFmtId="179" fontId="14" fillId="0" borderId="0" xfId="0" applyNumberFormat="1" applyFont="1" applyAlignment="1" applyProtection="1">
      <alignment vertical="top"/>
    </xf>
    <xf numFmtId="179" fontId="13" fillId="0" borderId="5" xfId="0" applyNumberFormat="1" applyFont="1" applyBorder="1" applyAlignment="1" applyProtection="1">
      <alignment vertical="top"/>
    </xf>
    <xf numFmtId="179" fontId="13" fillId="0" borderId="0" xfId="0" applyNumberFormat="1" applyFont="1" applyAlignment="1" applyProtection="1">
      <alignment vertical="top"/>
    </xf>
    <xf numFmtId="178" fontId="15" fillId="3" borderId="0" xfId="0" applyNumberFormat="1" applyFont="1" applyFill="1" applyAlignment="1" applyProtection="1">
      <alignment horizontal="left" vertical="center"/>
      <protection locked="0"/>
    </xf>
    <xf numFmtId="178" fontId="13" fillId="0" borderId="0" xfId="0" applyNumberFormat="1" applyFont="1" applyAlignment="1" applyProtection="1">
      <alignment vertical="top"/>
    </xf>
    <xf numFmtId="178" fontId="7" fillId="0" borderId="0" xfId="5" applyNumberFormat="1" applyFont="1" applyAlignment="1" applyProtection="1">
      <alignment horizontal="right" vertical="center"/>
    </xf>
    <xf numFmtId="38" fontId="7" fillId="0" borderId="13" xfId="0" applyNumberFormat="1" applyFont="1" applyBorder="1" applyAlignment="1" applyProtection="1">
      <alignment horizontal="center" vertical="center" wrapText="1"/>
    </xf>
    <xf numFmtId="38" fontId="15" fillId="3" borderId="29" xfId="5" applyNumberFormat="1" applyFont="1" applyFill="1" applyBorder="1" applyAlignment="1" applyProtection="1">
      <alignment horizontal="right" vertical="center"/>
      <protection locked="0"/>
    </xf>
    <xf numFmtId="38" fontId="15" fillId="3" borderId="30" xfId="5" applyNumberFormat="1" applyFont="1" applyFill="1" applyBorder="1" applyAlignment="1" applyProtection="1">
      <alignment horizontal="right" vertical="center"/>
      <protection locked="0"/>
    </xf>
    <xf numFmtId="38" fontId="15" fillId="4" borderId="31" xfId="5" applyNumberFormat="1" applyFont="1" applyFill="1" applyBorder="1" applyAlignment="1" applyProtection="1">
      <alignment horizontal="right" vertical="center"/>
    </xf>
    <xf numFmtId="38" fontId="15" fillId="3" borderId="20" xfId="0" applyNumberFormat="1" applyFont="1" applyFill="1" applyBorder="1" applyAlignment="1" applyProtection="1">
      <alignment horizontal="right" vertical="center"/>
      <protection locked="0"/>
    </xf>
    <xf numFmtId="38" fontId="15" fillId="3" borderId="14" xfId="0" applyNumberFormat="1" applyFont="1" applyFill="1" applyBorder="1" applyAlignment="1" applyProtection="1">
      <alignment horizontal="right" vertical="center"/>
      <protection locked="0"/>
    </xf>
    <xf numFmtId="38" fontId="15" fillId="3" borderId="15" xfId="0" applyNumberFormat="1" applyFont="1" applyFill="1" applyBorder="1" applyAlignment="1" applyProtection="1">
      <alignment horizontal="right" vertical="center"/>
      <protection locked="0"/>
    </xf>
    <xf numFmtId="38" fontId="15" fillId="3" borderId="17" xfId="0" applyNumberFormat="1" applyFont="1" applyFill="1" applyBorder="1" applyAlignment="1" applyProtection="1">
      <alignment horizontal="right" vertical="center"/>
      <protection locked="0"/>
    </xf>
    <xf numFmtId="183" fontId="4" fillId="0" borderId="0" xfId="5" applyNumberFormat="1" applyFont="1" applyAlignment="1" applyProtection="1">
      <alignment vertical="top"/>
    </xf>
    <xf numFmtId="38" fontId="7" fillId="0" borderId="28" xfId="0" applyNumberFormat="1" applyFont="1" applyBorder="1" applyAlignment="1" applyProtection="1">
      <alignment horizontal="center" vertical="center" wrapText="1"/>
    </xf>
    <xf numFmtId="38" fontId="15" fillId="3" borderId="31" xfId="0" applyNumberFormat="1" applyFont="1" applyFill="1" applyBorder="1" applyAlignment="1" applyProtection="1">
      <alignment horizontal="right" vertical="center"/>
      <protection locked="0"/>
    </xf>
    <xf numFmtId="0" fontId="7" fillId="0" borderId="32" xfId="4" applyFont="1" applyBorder="1" applyAlignment="1" applyProtection="1">
      <alignment horizontal="left" vertical="center" wrapText="1"/>
    </xf>
    <xf numFmtId="49" fontId="7" fillId="0" borderId="25" xfId="0" applyNumberFormat="1" applyFont="1" applyBorder="1" applyAlignment="1" applyProtection="1">
      <alignment horizontal="left" vertical="center"/>
    </xf>
    <xf numFmtId="49" fontId="7" fillId="4" borderId="22" xfId="0" applyNumberFormat="1" applyFont="1" applyFill="1" applyBorder="1" applyAlignment="1" applyProtection="1">
      <alignment horizontal="center" vertical="center"/>
    </xf>
    <xf numFmtId="49" fontId="15" fillId="3" borderId="23" xfId="0" applyNumberFormat="1" applyFont="1" applyFill="1" applyBorder="1" applyAlignment="1" applyProtection="1">
      <alignment horizontal="left" vertical="center"/>
      <protection locked="0"/>
    </xf>
    <xf numFmtId="0" fontId="15" fillId="3" borderId="23" xfId="0" applyFont="1" applyFill="1" applyBorder="1" applyAlignment="1" applyProtection="1">
      <alignment horizontal="left" vertical="center"/>
      <protection locked="0"/>
    </xf>
    <xf numFmtId="0" fontId="15" fillId="3" borderId="24" xfId="0" applyFont="1" applyFill="1" applyBorder="1" applyAlignment="1" applyProtection="1">
      <alignment horizontal="left" vertical="center"/>
      <protection locked="0"/>
    </xf>
    <xf numFmtId="0" fontId="7" fillId="0" borderId="13" xfId="4" applyFont="1" applyBorder="1" applyAlignment="1" applyProtection="1">
      <alignment horizontal="left" vertical="center" wrapText="1"/>
    </xf>
    <xf numFmtId="49" fontId="15" fillId="3" borderId="14" xfId="0" applyNumberFormat="1" applyFont="1" applyFill="1" applyBorder="1" applyAlignment="1" applyProtection="1">
      <alignment horizontal="left" vertical="center"/>
      <protection locked="0"/>
    </xf>
    <xf numFmtId="49" fontId="15" fillId="4" borderId="17" xfId="0" applyNumberFormat="1" applyFont="1" applyFill="1" applyBorder="1" applyAlignment="1" applyProtection="1">
      <alignment horizontal="left" vertical="center"/>
    </xf>
    <xf numFmtId="0" fontId="4" fillId="0" borderId="0" xfId="5" applyNumberFormat="1" applyFont="1" applyAlignment="1" applyProtection="1">
      <alignment horizontal="right" vertical="top"/>
    </xf>
    <xf numFmtId="0" fontId="7" fillId="4" borderId="8" xfId="0"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38" fontId="7" fillId="0" borderId="33" xfId="0" applyNumberFormat="1" applyFont="1" applyBorder="1" applyAlignment="1" applyProtection="1">
      <alignment horizontal="right" vertical="center"/>
    </xf>
    <xf numFmtId="0" fontId="7" fillId="0" borderId="28" xfId="4" applyFont="1" applyBorder="1" applyAlignment="1" applyProtection="1">
      <alignment horizontal="left" vertical="center" wrapText="1"/>
    </xf>
    <xf numFmtId="183" fontId="4" fillId="0" borderId="0" xfId="5" applyNumberFormat="1" applyFont="1" applyAlignment="1" applyProtection="1">
      <alignment horizontal="right" vertical="top"/>
    </xf>
    <xf numFmtId="0" fontId="7" fillId="4" borderId="14" xfId="0" applyFont="1" applyFill="1" applyBorder="1" applyAlignment="1" applyProtection="1">
      <alignment horizontal="center" vertical="center"/>
    </xf>
    <xf numFmtId="0" fontId="7" fillId="4" borderId="15" xfId="0" applyFont="1" applyFill="1" applyBorder="1" applyAlignment="1" applyProtection="1">
      <alignment horizontal="center" vertical="center"/>
    </xf>
    <xf numFmtId="38" fontId="7" fillId="0" borderId="34" xfId="0" applyNumberFormat="1" applyFont="1" applyBorder="1" applyAlignment="1" applyProtection="1">
      <alignment horizontal="right" vertical="center"/>
    </xf>
    <xf numFmtId="40" fontId="15" fillId="3" borderId="15" xfId="0" applyNumberFormat="1" applyFont="1" applyFill="1" applyBorder="1" applyAlignment="1" applyProtection="1">
      <alignment horizontal="right" vertical="center"/>
      <protection locked="0"/>
    </xf>
    <xf numFmtId="40" fontId="15" fillId="3" borderId="17" xfId="0" applyNumberFormat="1" applyFont="1" applyFill="1" applyBorder="1" applyAlignment="1" applyProtection="1">
      <alignment horizontal="right" vertical="center"/>
      <protection locked="0"/>
    </xf>
    <xf numFmtId="0" fontId="7" fillId="0" borderId="32" xfId="4" applyFont="1" applyBorder="1" applyAlignment="1" applyProtection="1">
      <alignment vertical="center" wrapText="1"/>
    </xf>
    <xf numFmtId="49" fontId="15" fillId="3" borderId="20" xfId="0" applyNumberFormat="1" applyFont="1" applyFill="1" applyBorder="1" applyAlignment="1" applyProtection="1">
      <alignment horizontal="left" vertical="center"/>
      <protection locked="0"/>
    </xf>
    <xf numFmtId="0" fontId="7" fillId="4" borderId="22"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18" fillId="0" borderId="6" xfId="0" applyFont="1" applyBorder="1" applyProtection="1">
      <alignment vertical="center"/>
    </xf>
    <xf numFmtId="0" fontId="18" fillId="0" borderId="23" xfId="0" applyFont="1" applyBorder="1" applyProtection="1">
      <alignment vertical="center"/>
    </xf>
    <xf numFmtId="0" fontId="18" fillId="0" borderId="27" xfId="0" applyFont="1" applyBorder="1" applyProtection="1">
      <alignment vertical="center"/>
    </xf>
    <xf numFmtId="0" fontId="7" fillId="0" borderId="25" xfId="4" applyFont="1" applyBorder="1" applyAlignment="1" applyProtection="1">
      <alignment vertical="center" wrapText="1"/>
    </xf>
    <xf numFmtId="38" fontId="15" fillId="3" borderId="22" xfId="0" applyNumberFormat="1" applyFont="1" applyFill="1" applyBorder="1" applyAlignment="1" applyProtection="1">
      <alignment horizontal="left" vertical="center"/>
      <protection locked="0"/>
    </xf>
    <xf numFmtId="38" fontId="15" fillId="3" borderId="23" xfId="0" applyNumberFormat="1" applyFont="1" applyFill="1" applyBorder="1" applyAlignment="1" applyProtection="1">
      <alignment horizontal="left" vertical="center"/>
      <protection locked="0"/>
    </xf>
    <xf numFmtId="38" fontId="15" fillId="3" borderId="24" xfId="0" applyNumberFormat="1" applyFont="1" applyFill="1" applyBorder="1" applyAlignment="1" applyProtection="1">
      <alignment horizontal="left" vertical="center"/>
      <protection locked="0"/>
    </xf>
    <xf numFmtId="0" fontId="10" fillId="0" borderId="21" xfId="4" applyFont="1" applyBorder="1" applyProtection="1">
      <alignment vertical="center"/>
    </xf>
    <xf numFmtId="0" fontId="10" fillId="0" borderId="6" xfId="4" applyFont="1" applyBorder="1" applyProtection="1">
      <alignment vertical="center"/>
    </xf>
    <xf numFmtId="0" fontId="10" fillId="0" borderId="27" xfId="4" applyFont="1" applyBorder="1" applyProtection="1">
      <alignment vertical="center"/>
    </xf>
    <xf numFmtId="0" fontId="7" fillId="0" borderId="21" xfId="0" applyFont="1" applyBorder="1" applyProtection="1">
      <alignment vertical="center"/>
    </xf>
    <xf numFmtId="0" fontId="7" fillId="0" borderId="6" xfId="0" applyFont="1" applyBorder="1" applyProtection="1">
      <alignment vertical="center"/>
    </xf>
    <xf numFmtId="0" fontId="16" fillId="0" borderId="6" xfId="0" applyFont="1" applyBorder="1" applyAlignment="1" applyProtection="1">
      <alignment vertical="top"/>
    </xf>
    <xf numFmtId="0" fontId="14" fillId="0" borderId="6" xfId="0" applyFont="1" applyBorder="1" applyAlignment="1" applyProtection="1">
      <alignment vertical="top"/>
    </xf>
    <xf numFmtId="0" fontId="7" fillId="0" borderId="27" xfId="4" applyFont="1" applyBorder="1" applyProtection="1">
      <alignment vertical="center"/>
    </xf>
    <xf numFmtId="49" fontId="7" fillId="0" borderId="21" xfId="0" applyNumberFormat="1" applyFont="1" applyBorder="1" applyProtection="1">
      <alignment vertical="center"/>
    </xf>
    <xf numFmtId="49" fontId="7" fillId="0" borderId="6" xfId="0" applyNumberFormat="1" applyFont="1" applyBorder="1" applyProtection="1">
      <alignment vertical="center"/>
    </xf>
  </cellXfs>
  <cellStyles count="8">
    <cellStyle name="桁区切り 2" xfId="1"/>
    <cellStyle name="桁区切り 3" xfId="2"/>
    <cellStyle name="標準" xfId="0" builtinId="0"/>
    <cellStyle name="標準 3 3" xfId="3"/>
    <cellStyle name="標準 5" xfId="4"/>
    <cellStyle name="標準 5 2" xfId="5"/>
    <cellStyle name="標準 5 2 2" xfId="6"/>
    <cellStyle name="標準 9" xfId="7"/>
  </cellStyles>
  <dxfs count="17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outlinePr summaryBelow="0"/>
    <pageSetUpPr fitToPage="1"/>
  </sheetPr>
  <dimension ref="A1:AA247"/>
  <sheetViews>
    <sheetView showGridLines="0" tabSelected="1" topLeftCell="B1" workbookViewId="0">
      <selection activeCell="P20" sqref="P20"/>
    </sheetView>
  </sheetViews>
  <sheetFormatPr defaultColWidth="9" defaultRowHeight="13.2"/>
  <cols>
    <col min="1" max="1" width="10.375" style="1" hidden="1" customWidth="1"/>
    <col min="2" max="3" width="1.625" style="1" customWidth="1"/>
    <col min="4" max="5" width="5.625" style="1" customWidth="1"/>
    <col min="6" max="6" width="6.625" style="1" customWidth="1"/>
    <col min="7" max="7" width="6.125" style="1" customWidth="1"/>
    <col min="8" max="8" width="2.625" style="1" customWidth="1"/>
    <col min="9" max="9" width="1.625" style="1" customWidth="1"/>
    <col min="10" max="10" width="8.125" style="1" customWidth="1"/>
    <col min="11" max="13" width="5.625" style="1" customWidth="1"/>
    <col min="14" max="15" width="6.125" style="1" customWidth="1"/>
    <col min="16" max="16" width="8.625" style="1" customWidth="1"/>
    <col min="17" max="22" width="6.625" style="1" customWidth="1"/>
    <col min="23" max="23" width="1.625" style="1" customWidth="1"/>
    <col min="24" max="24" width="19.125" style="1" customWidth="1"/>
    <col min="25" max="25" width="3.625" style="1" customWidth="1"/>
    <col min="26" max="26" width="2.625" style="1" customWidth="1"/>
    <col min="27" max="27" width="3.625" style="1" customWidth="1"/>
    <col min="28" max="16384" width="9" style="1"/>
  </cols>
  <sheetData>
    <row r="1" spans="1:27" ht="30" customHeight="1">
      <c r="A1" s="1" t="s">
        <v>212</v>
      </c>
      <c r="C1" s="6" t="s">
        <v>210</v>
      </c>
      <c r="D1" s="6"/>
      <c r="Q1" s="183"/>
      <c r="R1" s="183"/>
      <c r="T1" s="201"/>
      <c r="U1" s="201"/>
      <c r="V1" s="201"/>
      <c r="W1" s="213" t="s">
        <v>213</v>
      </c>
      <c r="X1" s="218"/>
      <c r="Y1" s="218"/>
      <c r="Z1" s="218"/>
      <c r="AA1" s="183"/>
    </row>
    <row r="2" spans="1:27" ht="15" hidden="1" customHeight="1">
      <c r="A2" s="1" t="s">
        <v>84</v>
      </c>
      <c r="C2" s="7"/>
      <c r="D2" s="7"/>
      <c r="AA2" s="183"/>
    </row>
    <row r="3" spans="1:27" ht="30" customHeight="1">
      <c r="A3" s="1" t="s">
        <v>214</v>
      </c>
      <c r="C3" s="1" t="s">
        <v>203</v>
      </c>
      <c r="AA3" s="183"/>
    </row>
    <row r="4" spans="1:27" ht="5.25" customHeight="1">
      <c r="C4" s="8"/>
      <c r="D4" s="17"/>
      <c r="E4" s="17"/>
      <c r="F4" s="17"/>
      <c r="G4" s="17"/>
      <c r="H4" s="17"/>
      <c r="I4" s="17"/>
      <c r="J4" s="17"/>
      <c r="K4" s="17"/>
      <c r="L4" s="17"/>
      <c r="M4" s="17"/>
      <c r="N4" s="17"/>
      <c r="O4" s="17"/>
      <c r="P4" s="17"/>
      <c r="Q4" s="17"/>
      <c r="R4" s="17"/>
      <c r="S4" s="17"/>
      <c r="T4" s="17"/>
      <c r="U4" s="17"/>
      <c r="V4" s="17"/>
      <c r="W4" s="17"/>
      <c r="X4" s="17"/>
      <c r="Y4" s="17"/>
      <c r="Z4" s="235"/>
    </row>
    <row r="5" spans="1:27" ht="15" customHeight="1">
      <c r="B5" s="4"/>
      <c r="C5" s="9" t="s">
        <v>208</v>
      </c>
      <c r="D5" s="18"/>
      <c r="E5" s="18"/>
      <c r="F5" s="18"/>
      <c r="G5" s="18"/>
      <c r="H5" s="18"/>
      <c r="I5" s="18"/>
      <c r="J5" s="18"/>
      <c r="K5" s="18"/>
      <c r="L5" s="18"/>
      <c r="M5" s="18"/>
      <c r="N5" s="18"/>
      <c r="O5" s="18"/>
      <c r="P5" s="18"/>
      <c r="Q5" s="18"/>
      <c r="R5" s="18"/>
      <c r="S5" s="18"/>
      <c r="T5" s="18"/>
      <c r="U5" s="18"/>
      <c r="V5" s="18"/>
      <c r="W5" s="18"/>
      <c r="X5" s="18"/>
      <c r="Y5" s="18"/>
      <c r="Z5" s="236"/>
    </row>
    <row r="6" spans="1:27" ht="15" customHeight="1">
      <c r="C6" s="9" t="s">
        <v>209</v>
      </c>
      <c r="D6" s="18"/>
      <c r="E6" s="18"/>
      <c r="F6" s="18"/>
      <c r="G6" s="18"/>
      <c r="H6" s="18"/>
      <c r="I6" s="18"/>
      <c r="J6" s="18"/>
      <c r="K6" s="18"/>
      <c r="L6" s="18"/>
      <c r="M6" s="18"/>
      <c r="N6" s="18"/>
      <c r="O6" s="18"/>
      <c r="P6" s="18"/>
      <c r="Q6" s="18"/>
      <c r="R6" s="18"/>
      <c r="S6" s="18"/>
      <c r="T6" s="18"/>
      <c r="U6" s="18"/>
      <c r="V6" s="18"/>
      <c r="W6" s="18"/>
      <c r="X6" s="18"/>
      <c r="Y6" s="18"/>
      <c r="Z6" s="236"/>
    </row>
    <row r="7" spans="1:27" ht="15" customHeight="1">
      <c r="C7" s="9" t="s">
        <v>1</v>
      </c>
      <c r="D7" s="18"/>
      <c r="E7" s="18"/>
      <c r="F7" s="18"/>
      <c r="G7" s="18"/>
      <c r="H7" s="18"/>
      <c r="I7" s="18"/>
      <c r="J7" s="18"/>
      <c r="K7" s="18"/>
      <c r="L7" s="18"/>
      <c r="M7" s="18"/>
      <c r="N7" s="18"/>
      <c r="O7" s="18"/>
      <c r="P7" s="18"/>
      <c r="Q7" s="18"/>
      <c r="R7" s="18"/>
      <c r="S7" s="18"/>
      <c r="T7" s="18"/>
      <c r="U7" s="18"/>
      <c r="V7" s="18"/>
      <c r="W7" s="18"/>
      <c r="X7" s="18"/>
      <c r="Y7" s="18"/>
      <c r="Z7" s="236"/>
    </row>
    <row r="8" spans="1:27" ht="15" customHeight="1">
      <c r="C8" s="9" t="s">
        <v>29</v>
      </c>
      <c r="D8" s="18"/>
      <c r="E8" s="18"/>
      <c r="F8" s="18"/>
      <c r="G8" s="18"/>
      <c r="H8" s="18"/>
      <c r="I8" s="18"/>
      <c r="J8" s="18"/>
      <c r="K8" s="18"/>
      <c r="L8" s="18"/>
      <c r="M8" s="18"/>
      <c r="N8" s="18"/>
      <c r="O8" s="18"/>
      <c r="P8" s="18"/>
      <c r="Q8" s="18"/>
      <c r="R8" s="18"/>
      <c r="S8" s="18"/>
      <c r="T8" s="18"/>
      <c r="U8" s="18"/>
      <c r="V8" s="18"/>
      <c r="W8" s="18"/>
      <c r="X8" s="18"/>
      <c r="Y8" s="18"/>
      <c r="Z8" s="236"/>
    </row>
    <row r="9" spans="1:27" ht="5.25" customHeight="1">
      <c r="C9" s="10"/>
      <c r="D9" s="19"/>
      <c r="E9" s="19"/>
      <c r="F9" s="19"/>
      <c r="G9" s="19"/>
      <c r="H9" s="19"/>
      <c r="I9" s="19"/>
      <c r="J9" s="19"/>
      <c r="K9" s="19"/>
      <c r="L9" s="19"/>
      <c r="M9" s="19"/>
      <c r="N9" s="19"/>
      <c r="O9" s="19"/>
      <c r="P9" s="19"/>
      <c r="Q9" s="19"/>
      <c r="R9" s="19"/>
      <c r="S9" s="19"/>
      <c r="T9" s="19"/>
      <c r="U9" s="19"/>
      <c r="V9" s="19"/>
      <c r="W9" s="19"/>
      <c r="X9" s="19"/>
      <c r="Y9" s="19"/>
      <c r="Z9" s="237"/>
    </row>
    <row r="10" spans="1:27" ht="30" customHeight="1"/>
    <row r="11" spans="1:27" ht="15" hidden="1" customHeight="1"/>
    <row r="12" spans="1:27" ht="15" hidden="1" customHeight="1"/>
    <row r="13" spans="1:27" ht="20.100000000000001" customHeight="1">
      <c r="C13" s="11" t="s">
        <v>179</v>
      </c>
      <c r="D13" s="20"/>
      <c r="E13" s="20"/>
      <c r="F13" s="20"/>
      <c r="G13" s="20"/>
      <c r="H13" s="63"/>
    </row>
    <row r="14" spans="1:27" ht="15" customHeight="1">
      <c r="C14" s="12"/>
      <c r="D14" s="21"/>
      <c r="E14" s="21"/>
      <c r="F14" s="21"/>
      <c r="G14" s="21"/>
      <c r="H14" s="21"/>
      <c r="I14" s="69"/>
      <c r="J14" s="69"/>
      <c r="K14" s="69"/>
      <c r="L14" s="69"/>
      <c r="M14" s="69"/>
      <c r="N14" s="69"/>
      <c r="O14" s="69"/>
      <c r="P14" s="69"/>
      <c r="Q14" s="69"/>
      <c r="R14" s="69"/>
      <c r="S14" s="69"/>
      <c r="T14" s="69"/>
      <c r="U14" s="69"/>
      <c r="V14" s="69"/>
      <c r="W14" s="69"/>
      <c r="X14" s="69"/>
      <c r="Y14" s="69"/>
      <c r="Z14" s="238"/>
    </row>
    <row r="15" spans="1:27" ht="15.75" hidden="1" customHeight="1">
      <c r="C15" s="13"/>
      <c r="D15" s="22"/>
      <c r="E15" s="1"/>
      <c r="F15" s="1"/>
      <c r="G15" s="1"/>
      <c r="H15" s="1"/>
      <c r="I15" s="70"/>
      <c r="J15" s="92"/>
      <c r="K15" s="92"/>
      <c r="L15" s="92"/>
      <c r="M15" s="92"/>
      <c r="N15" s="92"/>
      <c r="O15" s="92"/>
      <c r="P15" s="92"/>
      <c r="Q15" s="92"/>
      <c r="R15" s="92"/>
      <c r="S15" s="92"/>
      <c r="T15" s="92"/>
      <c r="U15" s="92"/>
      <c r="V15" s="92"/>
      <c r="W15" s="92"/>
      <c r="X15" s="92"/>
      <c r="Y15" s="92"/>
      <c r="Z15" s="239"/>
    </row>
    <row r="16" spans="1:27" ht="15.75" hidden="1" customHeight="1">
      <c r="C16" s="13"/>
      <c r="D16" s="22"/>
      <c r="I16" s="70"/>
      <c r="J16" s="92"/>
      <c r="K16" s="92"/>
      <c r="L16" s="92"/>
      <c r="M16" s="92"/>
      <c r="N16" s="92"/>
      <c r="O16" s="92"/>
      <c r="P16" s="92"/>
      <c r="Q16" s="92"/>
      <c r="R16" s="92"/>
      <c r="S16" s="92"/>
      <c r="T16" s="92"/>
      <c r="U16" s="92"/>
      <c r="V16" s="92"/>
      <c r="W16" s="92"/>
      <c r="X16" s="92"/>
      <c r="Y16" s="92"/>
      <c r="Z16" s="239"/>
    </row>
    <row r="17" spans="1:26" ht="15.75" hidden="1" customHeight="1">
      <c r="C17" s="13"/>
      <c r="D17" s="22"/>
      <c r="I17" s="70"/>
      <c r="J17" s="92"/>
      <c r="K17" s="92"/>
      <c r="L17" s="92"/>
      <c r="M17" s="92"/>
      <c r="N17" s="92"/>
      <c r="O17" s="92"/>
      <c r="P17" s="92"/>
      <c r="Q17" s="92"/>
      <c r="R17" s="92"/>
      <c r="S17" s="92"/>
      <c r="T17" s="92"/>
      <c r="U17" s="92"/>
      <c r="V17" s="92"/>
      <c r="W17" s="92"/>
      <c r="X17" s="92"/>
      <c r="Y17" s="92"/>
      <c r="Z17" s="239"/>
    </row>
    <row r="18" spans="1:26" ht="15.75" hidden="1" customHeight="1">
      <c r="C18" s="13"/>
      <c r="D18" s="22"/>
      <c r="I18" s="70"/>
      <c r="J18" s="92"/>
      <c r="K18" s="92"/>
      <c r="L18" s="92"/>
      <c r="M18" s="92"/>
      <c r="N18" s="92"/>
      <c r="O18" s="92"/>
      <c r="P18" s="92"/>
      <c r="Q18" s="92"/>
      <c r="R18" s="92"/>
      <c r="S18" s="92"/>
      <c r="T18" s="92"/>
      <c r="U18" s="92"/>
      <c r="V18" s="92"/>
      <c r="W18" s="92"/>
      <c r="X18" s="92"/>
      <c r="Y18" s="92"/>
      <c r="Z18" s="239"/>
    </row>
    <row r="19" spans="1:26" ht="15.75" hidden="1" customHeight="1">
      <c r="C19" s="13"/>
      <c r="D19" s="22"/>
      <c r="I19" s="70"/>
      <c r="J19" s="92"/>
      <c r="K19" s="92"/>
      <c r="L19" s="92"/>
      <c r="M19" s="92"/>
      <c r="N19" s="92"/>
      <c r="O19" s="92"/>
      <c r="P19" s="92"/>
      <c r="Q19" s="92"/>
      <c r="R19" s="92"/>
      <c r="S19" s="92"/>
      <c r="T19" s="92"/>
      <c r="U19" s="92"/>
      <c r="V19" s="92"/>
      <c r="W19" s="92"/>
      <c r="X19" s="92"/>
      <c r="Y19" s="92"/>
      <c r="Z19" s="239"/>
    </row>
    <row r="20" spans="1:26" ht="20.100000000000001" customHeight="1">
      <c r="A20" s="1">
        <f>IFERROR(IF(TRIM($I20)="",1001,0),3)</f>
        <v>1001</v>
      </c>
      <c r="C20" s="13"/>
      <c r="D20" s="22">
        <v>1</v>
      </c>
      <c r="E20" s="1" t="s">
        <v>3</v>
      </c>
      <c r="I20" s="71"/>
      <c r="J20" s="93"/>
      <c r="K20" s="93"/>
      <c r="L20" s="93"/>
      <c r="M20" s="93"/>
      <c r="Z20" s="239"/>
    </row>
    <row r="21" spans="1:26" ht="20.100000000000001" customHeight="1">
      <c r="C21" s="13"/>
      <c r="D21" s="22"/>
      <c r="I21" s="70"/>
      <c r="J21" s="94" t="s">
        <v>133</v>
      </c>
      <c r="K21" s="92"/>
      <c r="L21" s="92"/>
      <c r="M21" s="92"/>
      <c r="N21" s="92"/>
      <c r="O21" s="92"/>
      <c r="P21" s="92"/>
      <c r="Q21" s="92"/>
      <c r="R21" s="92"/>
      <c r="S21" s="92"/>
      <c r="T21" s="92"/>
      <c r="U21" s="92"/>
      <c r="V21" s="92"/>
      <c r="W21" s="92"/>
      <c r="X21" s="92"/>
      <c r="Y21" s="92"/>
      <c r="Z21" s="239"/>
    </row>
    <row r="22" spans="1:26" ht="20.100000000000001" customHeight="1">
      <c r="A22" s="1">
        <f>IFERROR(IF(AND(TRIM($I22)&lt;&gt;"",OR(ISERROR(FIND("@"&amp;LEFT($I22,3)&amp;"@",都道府県3))=FALSE,ISERROR(FIND("@"&amp;LEFT($I22,4)&amp;"@",都道府県4))=FALSE))=FALSE,1001,0),3)</f>
        <v>1001</v>
      </c>
      <c r="C22" s="13"/>
      <c r="D22" s="22">
        <v>2</v>
      </c>
      <c r="E22" s="1" t="s">
        <v>149</v>
      </c>
      <c r="I22" s="72"/>
      <c r="J22" s="72"/>
      <c r="K22" s="72"/>
      <c r="L22" s="72"/>
      <c r="M22" s="72"/>
      <c r="N22" s="72"/>
      <c r="O22" s="72"/>
      <c r="P22" s="72"/>
      <c r="Q22" s="184"/>
      <c r="R22" s="72"/>
      <c r="S22" s="72"/>
      <c r="T22" s="72"/>
      <c r="U22" s="72"/>
      <c r="V22" s="72"/>
      <c r="W22" s="72"/>
      <c r="X22" s="72"/>
      <c r="Y22" s="72"/>
      <c r="Z22" s="239"/>
    </row>
    <row r="23" spans="1:26" ht="20.100000000000001" customHeight="1">
      <c r="C23" s="13"/>
      <c r="D23" s="22"/>
      <c r="I23" s="70"/>
      <c r="J23" s="94" t="s">
        <v>18</v>
      </c>
      <c r="K23" s="92"/>
      <c r="L23" s="92"/>
      <c r="M23" s="92"/>
      <c r="N23" s="92"/>
      <c r="O23" s="92"/>
      <c r="P23" s="92"/>
      <c r="Q23" s="92"/>
      <c r="R23" s="92"/>
      <c r="S23" s="92"/>
      <c r="T23" s="92"/>
      <c r="U23" s="92"/>
      <c r="V23" s="92"/>
      <c r="W23" s="92"/>
      <c r="X23" s="92"/>
      <c r="Y23" s="92"/>
      <c r="Z23" s="239"/>
    </row>
    <row r="24" spans="1:26" ht="20.100000000000001" customHeight="1">
      <c r="A24" s="1">
        <f>IFERROR(IF(TRIM($I24)="",1001,0),3)</f>
        <v>1001</v>
      </c>
      <c r="C24" s="13"/>
      <c r="D24" s="22">
        <v>3</v>
      </c>
      <c r="E24" s="1" t="s">
        <v>180</v>
      </c>
      <c r="I24" s="73"/>
      <c r="J24" s="73"/>
      <c r="K24" s="73"/>
      <c r="L24" s="73"/>
      <c r="M24" s="73"/>
      <c r="N24" s="73"/>
      <c r="O24" s="73"/>
      <c r="P24" s="73"/>
      <c r="Q24" s="99"/>
      <c r="R24" s="73"/>
      <c r="S24" s="73"/>
      <c r="T24" s="73"/>
      <c r="U24" s="73"/>
      <c r="V24" s="73"/>
      <c r="W24" s="73"/>
      <c r="X24" s="73"/>
      <c r="Y24" s="73"/>
      <c r="Z24" s="239"/>
    </row>
    <row r="25" spans="1:26" ht="20.100000000000001" customHeight="1">
      <c r="C25" s="14"/>
      <c r="I25" s="70"/>
      <c r="J25" s="94" t="s">
        <v>155</v>
      </c>
      <c r="K25" s="92"/>
      <c r="L25" s="92"/>
      <c r="M25" s="92"/>
      <c r="N25" s="92"/>
      <c r="O25" s="92"/>
      <c r="P25" s="92"/>
      <c r="Q25" s="92"/>
      <c r="R25" s="92"/>
      <c r="S25" s="92"/>
      <c r="T25" s="92"/>
      <c r="U25" s="92"/>
      <c r="V25" s="92"/>
      <c r="W25" s="92"/>
      <c r="X25" s="92"/>
      <c r="Y25" s="92"/>
      <c r="Z25" s="239"/>
    </row>
    <row r="26" spans="1:26" ht="20.100000000000001" customHeight="1">
      <c r="A26" s="1">
        <f>IFERROR(IF(TRIM($I26)="",1001,0),3)</f>
        <v>1001</v>
      </c>
      <c r="C26" s="13"/>
      <c r="D26" s="22">
        <v>4</v>
      </c>
      <c r="E26" s="1" t="s">
        <v>7</v>
      </c>
      <c r="I26" s="73"/>
      <c r="J26" s="73"/>
      <c r="K26" s="73"/>
      <c r="L26" s="73"/>
      <c r="M26" s="73"/>
      <c r="N26" s="73"/>
      <c r="O26" s="73"/>
      <c r="P26" s="73"/>
      <c r="Q26" s="99"/>
      <c r="R26" s="73"/>
      <c r="S26" s="73"/>
      <c r="T26" s="73"/>
      <c r="U26" s="73"/>
      <c r="V26" s="73"/>
      <c r="W26" s="73"/>
      <c r="X26" s="73"/>
      <c r="Y26" s="73"/>
      <c r="Z26" s="239"/>
    </row>
    <row r="27" spans="1:26" ht="20.100000000000001" customHeight="1">
      <c r="C27" s="14"/>
      <c r="I27" s="70"/>
      <c r="J27" s="94" t="s">
        <v>193</v>
      </c>
      <c r="K27" s="92"/>
      <c r="L27" s="92"/>
      <c r="M27" s="92"/>
      <c r="N27" s="92"/>
      <c r="O27" s="92"/>
      <c r="P27" s="92"/>
      <c r="Q27" s="185"/>
      <c r="R27" s="92"/>
      <c r="S27" s="92"/>
      <c r="T27" s="92"/>
      <c r="U27" s="92"/>
      <c r="V27" s="92"/>
      <c r="W27" s="92"/>
      <c r="X27" s="92"/>
      <c r="Y27" s="92"/>
      <c r="Z27" s="240"/>
    </row>
    <row r="28" spans="1:26" ht="20.100000000000001" customHeight="1">
      <c r="A28" s="1">
        <f>IFERROR(IF(TRIM($I28)="",1001,0),3)</f>
        <v>1001</v>
      </c>
      <c r="C28" s="13"/>
      <c r="D28" s="22">
        <v>5</v>
      </c>
      <c r="E28" s="1" t="s">
        <v>22</v>
      </c>
      <c r="I28" s="73"/>
      <c r="J28" s="73"/>
      <c r="K28" s="73"/>
      <c r="L28" s="73"/>
      <c r="M28" s="73"/>
      <c r="N28" s="73"/>
      <c r="O28" s="73"/>
      <c r="P28" s="73"/>
      <c r="Q28" s="73"/>
      <c r="R28" s="73"/>
      <c r="S28" s="73"/>
      <c r="T28" s="73"/>
      <c r="U28" s="73"/>
      <c r="V28" s="73"/>
      <c r="W28" s="73"/>
      <c r="X28" s="73"/>
      <c r="Y28" s="73"/>
      <c r="Z28" s="239"/>
    </row>
    <row r="29" spans="1:26" ht="20.100000000000001" customHeight="1">
      <c r="C29" s="14"/>
      <c r="I29" s="70"/>
      <c r="J29" s="94" t="s">
        <v>134</v>
      </c>
      <c r="K29" s="92"/>
      <c r="L29" s="92"/>
      <c r="M29" s="92"/>
      <c r="N29" s="92"/>
      <c r="O29" s="92"/>
      <c r="P29" s="92"/>
      <c r="Q29" s="92"/>
      <c r="R29" s="92"/>
      <c r="S29" s="92"/>
      <c r="T29" s="92"/>
      <c r="U29" s="92"/>
      <c r="V29" s="92"/>
      <c r="W29" s="92"/>
      <c r="X29" s="92"/>
      <c r="Y29" s="92"/>
      <c r="Z29" s="240"/>
    </row>
    <row r="30" spans="1:26" ht="20.100000000000001" customHeight="1">
      <c r="A30" s="1">
        <f>IFERROR(IF(OR(TRIM($I30)="",NOT(OR(IFERROR(SEARCH(" ",$I30),0)&gt;0,IFERROR(SEARCH("　",$I30),0)&gt;0))),1001,0),3)</f>
        <v>1001</v>
      </c>
      <c r="C30" s="13"/>
      <c r="D30" s="22">
        <v>6</v>
      </c>
      <c r="E30" s="1" t="s">
        <v>181</v>
      </c>
      <c r="I30" s="73"/>
      <c r="J30" s="73"/>
      <c r="K30" s="73"/>
      <c r="L30" s="73"/>
      <c r="M30" s="73"/>
      <c r="N30" s="73"/>
      <c r="O30" s="73"/>
      <c r="P30" s="73"/>
      <c r="Q30" s="73"/>
      <c r="R30" s="73"/>
      <c r="S30" s="73"/>
      <c r="T30" s="73"/>
      <c r="U30" s="73"/>
      <c r="V30" s="73"/>
      <c r="W30" s="73"/>
      <c r="X30" s="73"/>
      <c r="Y30" s="73"/>
      <c r="Z30" s="239"/>
    </row>
    <row r="31" spans="1:26" ht="20.100000000000001" customHeight="1">
      <c r="C31" s="14"/>
      <c r="I31" s="74"/>
      <c r="J31" s="94" t="s">
        <v>177</v>
      </c>
      <c r="K31" s="94"/>
      <c r="L31" s="94"/>
      <c r="M31" s="94"/>
      <c r="N31" s="94"/>
      <c r="O31" s="94"/>
      <c r="P31" s="94"/>
      <c r="Q31" s="94"/>
      <c r="R31" s="94"/>
      <c r="S31" s="94"/>
      <c r="T31" s="94"/>
      <c r="U31" s="94"/>
      <c r="V31" s="94"/>
      <c r="W31" s="94"/>
      <c r="X31" s="94"/>
      <c r="Y31" s="94"/>
      <c r="Z31" s="240"/>
    </row>
    <row r="32" spans="1:26" ht="20.100000000000001" customHeight="1">
      <c r="A32" s="1">
        <f>IFERROR(IF(OR(TRIM($I32)="",NOT(OR(IFERROR(SEARCH(" ",$I32),0)&gt;0,IFERROR(SEARCH("　",$I32),0)&gt;0))),1001,0),3)</f>
        <v>1001</v>
      </c>
      <c r="C32" s="13"/>
      <c r="D32" s="22">
        <v>7</v>
      </c>
      <c r="E32" s="1" t="s">
        <v>5</v>
      </c>
      <c r="I32" s="73"/>
      <c r="J32" s="73"/>
      <c r="K32" s="73"/>
      <c r="L32" s="73"/>
      <c r="M32" s="73"/>
      <c r="N32" s="73"/>
      <c r="O32" s="73"/>
      <c r="P32" s="73"/>
      <c r="Q32" s="73"/>
      <c r="R32" s="73"/>
      <c r="S32" s="73"/>
      <c r="T32" s="73"/>
      <c r="U32" s="73"/>
      <c r="V32" s="73"/>
      <c r="W32" s="73"/>
      <c r="X32" s="73"/>
      <c r="Y32" s="73"/>
      <c r="Z32" s="239"/>
    </row>
    <row r="33" spans="1:27" ht="20.100000000000001" customHeight="1">
      <c r="C33" s="14"/>
      <c r="I33" s="74"/>
      <c r="J33" s="94" t="s">
        <v>11</v>
      </c>
      <c r="K33" s="94"/>
      <c r="L33" s="94"/>
      <c r="M33" s="94"/>
      <c r="N33" s="94"/>
      <c r="O33" s="94"/>
      <c r="P33" s="94"/>
      <c r="Q33" s="94"/>
      <c r="R33" s="94"/>
      <c r="S33" s="94"/>
      <c r="T33" s="94"/>
      <c r="U33" s="94"/>
      <c r="V33" s="94"/>
      <c r="W33" s="94"/>
      <c r="X33" s="94"/>
      <c r="Y33" s="94"/>
      <c r="Z33" s="239"/>
    </row>
    <row r="34" spans="1:27" ht="20.100000000000001" customHeight="1">
      <c r="A34" s="1">
        <f>IFERROR(IF(TRIM($I34)="",1001,0),3)</f>
        <v>1001</v>
      </c>
      <c r="C34" s="12"/>
      <c r="D34" s="22">
        <v>8</v>
      </c>
      <c r="E34" s="1" t="s">
        <v>206</v>
      </c>
      <c r="I34" s="75"/>
      <c r="J34" s="73"/>
      <c r="K34" s="73"/>
      <c r="L34" s="73"/>
      <c r="M34" s="73"/>
      <c r="N34" s="64"/>
      <c r="O34" s="64"/>
      <c r="P34" s="64"/>
      <c r="Q34" s="64"/>
      <c r="R34" s="64"/>
      <c r="S34" s="64"/>
      <c r="T34" s="64"/>
      <c r="U34" s="64"/>
      <c r="Z34" s="239"/>
    </row>
    <row r="35" spans="1:27" ht="20.100000000000001" customHeight="1">
      <c r="A35" s="2"/>
      <c r="C35" s="12"/>
      <c r="D35" s="23"/>
      <c r="E35" s="30"/>
      <c r="F35" s="30"/>
      <c r="G35" s="30"/>
      <c r="H35" s="64"/>
      <c r="I35" s="76"/>
      <c r="J35" s="94" t="str">
        <f>日付例&amp;"　年月日を入力してください。"</f>
        <v>例)2024/4/1、R6/4/1　年月日を入力してください。</v>
      </c>
      <c r="K35" s="94"/>
      <c r="L35" s="94"/>
      <c r="M35" s="94"/>
      <c r="N35" s="94"/>
      <c r="O35" s="94"/>
      <c r="P35" s="94"/>
      <c r="Q35" s="94"/>
      <c r="R35" s="94"/>
      <c r="S35" s="94"/>
      <c r="T35" s="94"/>
      <c r="U35" s="94"/>
      <c r="Z35" s="239"/>
    </row>
    <row r="36" spans="1:27" ht="20.100000000000001" customHeight="1">
      <c r="A36" s="1">
        <f>IFERROR(IF(NOT(AND(TRIM($I36)&lt;&gt;"",ISNUMBER(VALUE(SUBSTITUTE($I36,"-",""))),IFERROR(SEARCH("-",$I36),0)&gt;0)),1001,0),3)</f>
        <v>1001</v>
      </c>
      <c r="C36" s="13"/>
      <c r="D36" s="22">
        <v>9</v>
      </c>
      <c r="E36" s="1" t="s">
        <v>8</v>
      </c>
      <c r="I36" s="73"/>
      <c r="J36" s="73"/>
      <c r="K36" s="73"/>
      <c r="L36" s="73"/>
      <c r="M36" s="73"/>
      <c r="O36" s="162" t="s">
        <v>142</v>
      </c>
      <c r="P36" s="73"/>
      <c r="Q36" s="1" t="s">
        <v>143</v>
      </c>
      <c r="Y36" s="92"/>
      <c r="Z36" s="239"/>
    </row>
    <row r="37" spans="1:27" ht="20.100000000000001" customHeight="1">
      <c r="C37" s="14"/>
      <c r="I37" s="70"/>
      <c r="J37" s="94" t="s">
        <v>178</v>
      </c>
      <c r="K37" s="92"/>
      <c r="L37" s="92"/>
      <c r="M37" s="92"/>
      <c r="N37" s="92"/>
      <c r="O37" s="92"/>
      <c r="P37" s="92"/>
      <c r="Q37" s="92"/>
      <c r="R37" s="92"/>
      <c r="S37" s="92"/>
      <c r="T37" s="92"/>
      <c r="U37" s="92"/>
      <c r="V37" s="92"/>
      <c r="W37" s="92"/>
      <c r="X37" s="92"/>
      <c r="Y37" s="92"/>
      <c r="Z37" s="239"/>
    </row>
    <row r="38" spans="1:27" ht="20.100000000000001" customHeight="1">
      <c r="A38" s="1">
        <f>IFERROR(IF(AND(TRIM($I38)&lt;&gt;"",NOT(AND(ISNUMBER(VALUE(SUBSTITUTE($I38,"-",""))),IFERROR(SEARCH("-",$I38),0)&gt;0))),1001,0),3)</f>
        <v>0</v>
      </c>
      <c r="C38" s="13"/>
      <c r="D38" s="22">
        <v>10</v>
      </c>
      <c r="E38" s="1" t="s">
        <v>4</v>
      </c>
      <c r="I38" s="73"/>
      <c r="J38" s="73"/>
      <c r="K38" s="73"/>
      <c r="L38" s="73"/>
      <c r="M38" s="73"/>
      <c r="N38" s="92"/>
      <c r="O38" s="92"/>
      <c r="P38" s="92"/>
      <c r="Q38" s="92"/>
      <c r="R38" s="92"/>
      <c r="S38" s="92"/>
      <c r="T38" s="92"/>
      <c r="U38" s="92"/>
      <c r="V38" s="92"/>
      <c r="W38" s="92"/>
      <c r="X38" s="92"/>
      <c r="Y38" s="92"/>
      <c r="Z38" s="239"/>
    </row>
    <row r="39" spans="1:27" ht="20.100000000000001" customHeight="1">
      <c r="C39" s="14"/>
      <c r="I39" s="70"/>
      <c r="J39" s="94" t="s">
        <v>178</v>
      </c>
      <c r="K39" s="92"/>
      <c r="L39" s="92"/>
      <c r="M39" s="92"/>
      <c r="N39" s="92"/>
      <c r="O39" s="92"/>
      <c r="P39" s="92"/>
      <c r="Q39" s="92"/>
      <c r="R39" s="92"/>
      <c r="S39" s="92"/>
      <c r="T39" s="92"/>
      <c r="U39" s="92"/>
      <c r="V39" s="92"/>
      <c r="W39" s="92"/>
      <c r="X39" s="92"/>
      <c r="Y39" s="92"/>
      <c r="Z39" s="239"/>
    </row>
    <row r="40" spans="1:27" ht="20.100000000000001" customHeight="1">
      <c r="A40" s="3">
        <f>IFERROR(IF(NOT(IFERROR(SEARCH("@",$I40),0)&gt;0),1001,0),3)</f>
        <v>1001</v>
      </c>
      <c r="C40" s="14"/>
      <c r="D40" s="22">
        <v>11</v>
      </c>
      <c r="E40" s="1" t="s">
        <v>150</v>
      </c>
      <c r="I40" s="73"/>
      <c r="J40" s="73"/>
      <c r="K40" s="73"/>
      <c r="L40" s="73"/>
      <c r="M40" s="73"/>
      <c r="N40" s="73"/>
      <c r="O40" s="73"/>
      <c r="P40" s="73"/>
      <c r="Q40" s="186"/>
      <c r="R40" s="73"/>
      <c r="S40" s="73"/>
      <c r="T40" s="73"/>
      <c r="U40" s="73"/>
      <c r="V40" s="73"/>
      <c r="W40" s="73"/>
      <c r="X40" s="73"/>
      <c r="Y40" s="73"/>
      <c r="Z40" s="239"/>
    </row>
    <row r="41" spans="1:27" ht="20.100000000000001" customHeight="1">
      <c r="C41" s="14"/>
      <c r="D41" s="22"/>
      <c r="I41" s="70"/>
      <c r="J41" s="95" t="s">
        <v>197</v>
      </c>
      <c r="K41" s="111"/>
      <c r="L41" s="94"/>
      <c r="M41" s="94"/>
      <c r="N41" s="94"/>
      <c r="O41" s="94"/>
      <c r="P41" s="94"/>
      <c r="Q41" s="187"/>
      <c r="R41" s="94"/>
      <c r="S41" s="94"/>
      <c r="T41" s="94"/>
      <c r="U41" s="94"/>
      <c r="V41" s="94"/>
      <c r="W41" s="94"/>
      <c r="X41" s="94"/>
      <c r="Y41" s="94"/>
      <c r="AA41" s="14"/>
    </row>
    <row r="42" spans="1:27" ht="20.100000000000001" customHeight="1">
      <c r="A42" s="1">
        <f>IFERROR(IF(AND($I42&lt;&gt;"一致する",$I42&lt;&gt;"一致しない"),1001,0),3)</f>
        <v>0</v>
      </c>
      <c r="C42" s="13"/>
      <c r="D42" s="22">
        <v>12</v>
      </c>
      <c r="E42" s="1" t="s">
        <v>86</v>
      </c>
      <c r="I42" s="73" t="s">
        <v>93</v>
      </c>
      <c r="J42" s="73"/>
      <c r="K42" s="73"/>
      <c r="L42" s="73"/>
      <c r="M42" s="73"/>
      <c r="Z42" s="239"/>
    </row>
    <row r="43" spans="1:27" ht="20.100000000000001" customHeight="1">
      <c r="C43" s="14"/>
      <c r="I43" s="74"/>
      <c r="J43" s="96" t="s">
        <v>190</v>
      </c>
      <c r="K43" s="94"/>
      <c r="L43" s="94"/>
      <c r="M43" s="94"/>
      <c r="N43" s="94"/>
      <c r="O43" s="94"/>
      <c r="P43" s="94"/>
      <c r="Q43" s="94"/>
      <c r="R43" s="94"/>
      <c r="S43" s="94"/>
      <c r="T43" s="94"/>
      <c r="U43" s="94"/>
      <c r="V43" s="94"/>
      <c r="W43" s="94"/>
      <c r="X43" s="94"/>
      <c r="Y43" s="94"/>
      <c r="Z43" s="241"/>
    </row>
    <row r="44" spans="1:27" ht="19.899999999999999" customHeight="1">
      <c r="C44" s="15"/>
      <c r="D44" s="24"/>
      <c r="E44" s="24"/>
      <c r="F44" s="24"/>
      <c r="G44" s="24"/>
      <c r="H44" s="24"/>
      <c r="I44" s="24"/>
      <c r="J44" s="24"/>
      <c r="K44" s="24"/>
      <c r="L44" s="24"/>
      <c r="M44" s="24"/>
      <c r="N44" s="24"/>
      <c r="O44" s="24"/>
      <c r="P44" s="24"/>
      <c r="Q44" s="24"/>
      <c r="R44" s="24"/>
      <c r="S44" s="24"/>
      <c r="T44" s="24"/>
      <c r="U44" s="24"/>
      <c r="V44" s="24"/>
      <c r="W44" s="24"/>
      <c r="X44" s="24"/>
      <c r="Y44" s="24"/>
      <c r="Z44" s="242"/>
    </row>
    <row r="45" spans="1:27" ht="15" customHeight="1">
      <c r="Z45" s="69"/>
    </row>
    <row r="46" spans="1:27" ht="19.899999999999999" hidden="1" customHeight="1"/>
    <row r="47" spans="1:27" ht="19.899999999999999" hidden="1" customHeight="1"/>
    <row r="48" spans="1:27" ht="19.899999999999999" hidden="1" customHeight="1"/>
    <row r="49" spans="1:26" hidden="1"/>
    <row r="50" spans="1:26" ht="15.75" hidden="1" customHeight="1">
      <c r="I50" s="77"/>
    </row>
    <row r="51" spans="1:26" ht="15.75" hidden="1" customHeight="1">
      <c r="I51" s="77"/>
    </row>
    <row r="52" spans="1:26" ht="15.75" hidden="1" customHeight="1">
      <c r="I52" s="77"/>
    </row>
    <row r="53" spans="1:26" ht="15.75" hidden="1" customHeight="1">
      <c r="I53" s="77"/>
    </row>
    <row r="54" spans="1:26" ht="15.75" hidden="1" customHeight="1">
      <c r="I54" s="77"/>
    </row>
    <row r="55" spans="1:26" ht="15.75" hidden="1" customHeight="1">
      <c r="I55" s="77"/>
    </row>
    <row r="56" spans="1:26" ht="15.75" hidden="1" customHeight="1">
      <c r="I56" s="77"/>
    </row>
    <row r="57" spans="1:26" ht="15.75" hidden="1" customHeight="1">
      <c r="I57" s="77"/>
    </row>
    <row r="58" spans="1:26" ht="15.75" hidden="1" customHeight="1">
      <c r="I58" s="77"/>
    </row>
    <row r="59" spans="1:26" ht="15" customHeight="1">
      <c r="I59" s="77"/>
    </row>
    <row r="60" spans="1:26" ht="20.100000000000001" customHeight="1">
      <c r="C60" s="11" t="s">
        <v>27</v>
      </c>
      <c r="D60" s="20"/>
      <c r="E60" s="20"/>
      <c r="F60" s="20"/>
      <c r="G60" s="20"/>
      <c r="H60" s="63"/>
      <c r="I60" s="4"/>
    </row>
    <row r="61" spans="1:26" ht="15" customHeight="1">
      <c r="C61" s="12"/>
      <c r="D61" s="21"/>
      <c r="E61" s="21"/>
      <c r="F61" s="21"/>
      <c r="G61" s="21"/>
      <c r="H61" s="21"/>
      <c r="I61" s="69"/>
      <c r="J61" s="69"/>
      <c r="K61" s="69"/>
      <c r="L61" s="69"/>
      <c r="M61" s="69"/>
      <c r="N61" s="69"/>
      <c r="O61" s="69"/>
      <c r="P61" s="69"/>
      <c r="Q61" s="69"/>
      <c r="R61" s="69"/>
      <c r="S61" s="69"/>
      <c r="T61" s="69"/>
      <c r="U61" s="69"/>
      <c r="V61" s="69"/>
      <c r="W61" s="69"/>
      <c r="X61" s="69"/>
      <c r="Y61" s="69"/>
      <c r="Z61" s="238"/>
    </row>
    <row r="62" spans="1:26" ht="20.100000000000001" customHeight="1">
      <c r="C62" s="12"/>
      <c r="D62" s="25" t="s">
        <v>87</v>
      </c>
      <c r="E62" s="25"/>
      <c r="F62" s="25"/>
      <c r="G62" s="25"/>
      <c r="H62" s="25"/>
      <c r="I62" s="25"/>
      <c r="J62" s="25"/>
      <c r="K62" s="25"/>
      <c r="L62" s="25"/>
      <c r="M62" s="25"/>
      <c r="N62" s="25"/>
      <c r="O62" s="25"/>
      <c r="P62" s="25"/>
      <c r="Q62" s="25"/>
      <c r="R62" s="25"/>
      <c r="S62" s="25"/>
      <c r="T62" s="25"/>
      <c r="U62" s="25"/>
      <c r="V62" s="25"/>
      <c r="W62" s="25"/>
      <c r="X62" s="25"/>
      <c r="Y62" s="25"/>
      <c r="Z62" s="239"/>
    </row>
    <row r="63" spans="1:26" ht="20.100000000000001" customHeight="1">
      <c r="A63" s="1">
        <f>IFERROR(IF(AND($I63&lt;&gt;"しない",$I63&lt;&gt;"する"),1001,0),3)</f>
        <v>1001</v>
      </c>
      <c r="C63" s="13"/>
      <c r="D63" s="22">
        <v>1</v>
      </c>
      <c r="E63" s="1" t="s">
        <v>28</v>
      </c>
      <c r="I63" s="73"/>
      <c r="J63" s="73"/>
      <c r="K63" s="73"/>
      <c r="L63" s="73"/>
      <c r="M63" s="73"/>
      <c r="Z63" s="239"/>
    </row>
    <row r="64" spans="1:26" ht="20.100000000000001" customHeight="1">
      <c r="C64" s="13"/>
      <c r="I64" s="74"/>
      <c r="J64" s="94" t="s">
        <v>91</v>
      </c>
      <c r="K64" s="92"/>
      <c r="L64" s="92"/>
      <c r="M64" s="92"/>
      <c r="N64" s="92"/>
      <c r="O64" s="92"/>
      <c r="P64" s="92"/>
      <c r="Q64" s="92"/>
      <c r="R64" s="92"/>
      <c r="S64" s="92"/>
      <c r="T64" s="92"/>
      <c r="U64" s="92"/>
      <c r="V64" s="92"/>
      <c r="W64" s="92"/>
      <c r="X64" s="92"/>
      <c r="Y64" s="92"/>
      <c r="Z64" s="239"/>
    </row>
    <row r="65" spans="1:26" ht="20.100000000000001" hidden="1" customHeight="1">
      <c r="C65" s="13"/>
      <c r="I65" s="74"/>
      <c r="J65" s="92"/>
      <c r="K65" s="92"/>
      <c r="L65" s="92"/>
      <c r="M65" s="92"/>
      <c r="N65" s="92"/>
      <c r="O65" s="92"/>
      <c r="P65" s="92"/>
      <c r="Q65" s="92"/>
      <c r="R65" s="92"/>
      <c r="S65" s="92"/>
      <c r="T65" s="92"/>
      <c r="U65" s="92"/>
      <c r="V65" s="92"/>
      <c r="W65" s="92"/>
      <c r="X65" s="92"/>
      <c r="Y65" s="92"/>
      <c r="Z65" s="239"/>
    </row>
    <row r="66" spans="1:26" ht="20.100000000000001" hidden="1" customHeight="1">
      <c r="C66" s="13"/>
      <c r="I66" s="74"/>
      <c r="J66" s="92"/>
      <c r="K66" s="92"/>
      <c r="L66" s="92"/>
      <c r="M66" s="92"/>
      <c r="N66" s="92"/>
      <c r="O66" s="92"/>
      <c r="P66" s="92"/>
      <c r="Q66" s="92"/>
      <c r="R66" s="92"/>
      <c r="S66" s="92"/>
      <c r="T66" s="92"/>
      <c r="U66" s="92"/>
      <c r="V66" s="92"/>
      <c r="W66" s="92"/>
      <c r="X66" s="92"/>
      <c r="Y66" s="92"/>
      <c r="Z66" s="239"/>
    </row>
    <row r="67" spans="1:26" ht="20.100000000000001" hidden="1" customHeight="1">
      <c r="C67" s="13"/>
      <c r="I67" s="74"/>
      <c r="J67" s="92"/>
      <c r="K67" s="92"/>
      <c r="L67" s="92"/>
      <c r="M67" s="92"/>
      <c r="N67" s="92"/>
      <c r="O67" s="92"/>
      <c r="P67" s="92"/>
      <c r="Q67" s="92"/>
      <c r="R67" s="92"/>
      <c r="S67" s="92"/>
      <c r="T67" s="92"/>
      <c r="U67" s="92"/>
      <c r="V67" s="92"/>
      <c r="W67" s="92"/>
      <c r="X67" s="92"/>
      <c r="Y67" s="92"/>
      <c r="Z67" s="239"/>
    </row>
    <row r="68" spans="1:26" ht="20.100000000000001" hidden="1" customHeight="1">
      <c r="C68" s="13"/>
      <c r="I68" s="74"/>
      <c r="J68" s="92"/>
      <c r="K68" s="92"/>
      <c r="L68" s="92"/>
      <c r="M68" s="92"/>
      <c r="N68" s="92"/>
      <c r="O68" s="92"/>
      <c r="P68" s="92"/>
      <c r="Q68" s="92"/>
      <c r="R68" s="92"/>
      <c r="S68" s="92"/>
      <c r="T68" s="92"/>
      <c r="U68" s="92"/>
      <c r="V68" s="92"/>
      <c r="W68" s="92"/>
      <c r="X68" s="92"/>
      <c r="Y68" s="92"/>
      <c r="Z68" s="239"/>
    </row>
    <row r="69" spans="1:26" ht="20.100000000000001" customHeight="1">
      <c r="A69" s="1">
        <f>IFERROR(IF(OR(AND($I63="する",TRIM($I69)=""),AND($I63="しない",NOT(ISBLANK($I69)))),1001,0),3)</f>
        <v>0</v>
      </c>
      <c r="C69" s="13"/>
      <c r="D69" s="22">
        <v>2</v>
      </c>
      <c r="E69" s="1" t="s">
        <v>3</v>
      </c>
      <c r="I69" s="71"/>
      <c r="J69" s="93"/>
      <c r="K69" s="93"/>
      <c r="L69" s="93"/>
      <c r="M69" s="93"/>
      <c r="Z69" s="239"/>
    </row>
    <row r="70" spans="1:26" ht="20.100000000000001" customHeight="1">
      <c r="C70" s="13"/>
      <c r="D70" s="22"/>
      <c r="I70" s="70"/>
      <c r="J70" s="94" t="s">
        <v>133</v>
      </c>
      <c r="K70" s="92"/>
      <c r="L70" s="92"/>
      <c r="M70" s="92"/>
      <c r="N70" s="92"/>
      <c r="O70" s="92"/>
      <c r="P70" s="92"/>
      <c r="Q70" s="92"/>
      <c r="R70" s="92"/>
      <c r="S70" s="92"/>
      <c r="T70" s="92"/>
      <c r="U70" s="92"/>
      <c r="V70" s="92"/>
      <c r="W70" s="92"/>
      <c r="X70" s="92"/>
      <c r="Y70" s="92"/>
      <c r="Z70" s="239"/>
    </row>
    <row r="71" spans="1:26" ht="20.100000000000001" customHeight="1">
      <c r="A71" s="1">
        <f>IFERROR(IF(OR(AND($I63="する",AND($I71&lt;&gt;"",OR(ISERROR(FIND("@"&amp;LEFT($I71,3)&amp;"@",都道府県3))=FALSE,ISERROR(FIND("@"&amp;LEFT($I71,4)&amp;"@",都道府県4))=FALSE))=FALSE),AND($I63="しない",NOT(ISBLANK($I71)))),1001,0),3)</f>
        <v>0</v>
      </c>
      <c r="C71" s="13"/>
      <c r="D71" s="22">
        <v>3</v>
      </c>
      <c r="E71" s="1" t="s">
        <v>149</v>
      </c>
      <c r="I71" s="72"/>
      <c r="J71" s="72"/>
      <c r="K71" s="72"/>
      <c r="L71" s="72"/>
      <c r="M71" s="72"/>
      <c r="N71" s="72"/>
      <c r="O71" s="72"/>
      <c r="P71" s="72"/>
      <c r="Q71" s="184"/>
      <c r="R71" s="72"/>
      <c r="S71" s="72"/>
      <c r="T71" s="72"/>
      <c r="U71" s="72"/>
      <c r="V71" s="72"/>
      <c r="W71" s="72"/>
      <c r="X71" s="72"/>
      <c r="Y71" s="72"/>
      <c r="Z71" s="239"/>
    </row>
    <row r="72" spans="1:26" ht="20.100000000000001" customHeight="1">
      <c r="C72" s="13"/>
      <c r="D72" s="22"/>
      <c r="I72" s="70"/>
      <c r="J72" s="94" t="s">
        <v>18</v>
      </c>
      <c r="K72" s="92"/>
      <c r="L72" s="92"/>
      <c r="M72" s="92"/>
      <c r="N72" s="92"/>
      <c r="O72" s="92"/>
      <c r="P72" s="92"/>
      <c r="Q72" s="92"/>
      <c r="R72" s="92"/>
      <c r="S72" s="92"/>
      <c r="T72" s="92"/>
      <c r="U72" s="92"/>
      <c r="V72" s="92"/>
      <c r="W72" s="92"/>
      <c r="X72" s="92"/>
      <c r="Y72" s="92"/>
      <c r="Z72" s="239"/>
    </row>
    <row r="73" spans="1:26" ht="20.100000000000001" customHeight="1">
      <c r="A73" s="1">
        <f>IFERROR(IF(OR(AND($I63="する",TRIM($I73)=""),AND($I63="しない",NOT(ISBLANK($I73)))),1001,0),3)</f>
        <v>0</v>
      </c>
      <c r="C73" s="13"/>
      <c r="D73" s="22">
        <v>4</v>
      </c>
      <c r="E73" s="1" t="s">
        <v>180</v>
      </c>
      <c r="I73" s="73"/>
      <c r="J73" s="73"/>
      <c r="K73" s="73"/>
      <c r="L73" s="73"/>
      <c r="M73" s="73"/>
      <c r="N73" s="73"/>
      <c r="O73" s="73"/>
      <c r="P73" s="73"/>
      <c r="Q73" s="99"/>
      <c r="R73" s="73"/>
      <c r="S73" s="73"/>
      <c r="T73" s="73"/>
      <c r="U73" s="73"/>
      <c r="V73" s="73"/>
      <c r="W73" s="73"/>
      <c r="X73" s="73"/>
      <c r="Y73" s="73"/>
      <c r="Z73" s="239"/>
    </row>
    <row r="74" spans="1:26" ht="30" customHeight="1">
      <c r="C74" s="14"/>
      <c r="I74" s="70"/>
      <c r="J74" s="97" t="s">
        <v>205</v>
      </c>
      <c r="K74" s="97"/>
      <c r="L74" s="97"/>
      <c r="M74" s="97"/>
      <c r="N74" s="97"/>
      <c r="O74" s="97"/>
      <c r="P74" s="97"/>
      <c r="Q74" s="97"/>
      <c r="R74" s="97"/>
      <c r="S74" s="97"/>
      <c r="T74" s="97"/>
      <c r="U74" s="97"/>
      <c r="V74" s="97"/>
      <c r="W74" s="97"/>
      <c r="X74" s="97"/>
      <c r="Y74" s="97"/>
      <c r="Z74" s="239"/>
    </row>
    <row r="75" spans="1:26" ht="20.100000000000001" customHeight="1">
      <c r="A75" s="1">
        <f>IFERROR(IF(OR(AND($I63="する",TRIM($I75)=""),AND($I63="しない",NOT(ISBLANK($I75)))),1001,0),3)</f>
        <v>0</v>
      </c>
      <c r="C75" s="13"/>
      <c r="D75" s="22">
        <v>5</v>
      </c>
      <c r="E75" s="1" t="s">
        <v>7</v>
      </c>
      <c r="I75" s="73"/>
      <c r="J75" s="73"/>
      <c r="K75" s="73"/>
      <c r="L75" s="73"/>
      <c r="M75" s="73"/>
      <c r="N75" s="73"/>
      <c r="O75" s="73"/>
      <c r="P75" s="73"/>
      <c r="Q75" s="73"/>
      <c r="R75" s="73"/>
      <c r="S75" s="73"/>
      <c r="T75" s="73"/>
      <c r="U75" s="73"/>
      <c r="V75" s="73"/>
      <c r="W75" s="73"/>
      <c r="X75" s="73"/>
      <c r="Y75" s="73"/>
      <c r="Z75" s="239"/>
    </row>
    <row r="76" spans="1:26" ht="30" customHeight="1">
      <c r="C76" s="14"/>
      <c r="I76" s="70"/>
      <c r="J76" s="97" t="s">
        <v>204</v>
      </c>
      <c r="K76" s="97"/>
      <c r="L76" s="97"/>
      <c r="M76" s="97"/>
      <c r="N76" s="97"/>
      <c r="O76" s="97"/>
      <c r="P76" s="97"/>
      <c r="Q76" s="97"/>
      <c r="R76" s="97"/>
      <c r="S76" s="97"/>
      <c r="T76" s="97"/>
      <c r="U76" s="97"/>
      <c r="V76" s="97"/>
      <c r="W76" s="97"/>
      <c r="X76" s="97"/>
      <c r="Y76" s="97"/>
      <c r="Z76" s="239"/>
    </row>
    <row r="77" spans="1:26" ht="20.100000000000001" customHeight="1">
      <c r="A77" s="1">
        <f>IFERROR(IF(OR(AND($I63="する",TRIM($I77)=""),AND($I63="しない",NOT(ISBLANK($I77)))),1001,0),3)</f>
        <v>0</v>
      </c>
      <c r="C77" s="13"/>
      <c r="D77" s="22">
        <v>6</v>
      </c>
      <c r="E77" s="1" t="s">
        <v>175</v>
      </c>
      <c r="I77" s="73"/>
      <c r="J77" s="73"/>
      <c r="K77" s="73"/>
      <c r="L77" s="73"/>
      <c r="M77" s="73"/>
      <c r="N77" s="73"/>
      <c r="O77" s="73"/>
      <c r="P77" s="73"/>
      <c r="Q77" s="73"/>
      <c r="R77" s="73"/>
      <c r="S77" s="73"/>
      <c r="T77" s="73"/>
      <c r="U77" s="73"/>
      <c r="V77" s="73"/>
      <c r="W77" s="73"/>
      <c r="X77" s="73"/>
      <c r="Y77" s="73"/>
      <c r="Z77" s="239"/>
    </row>
    <row r="78" spans="1:26" ht="20.100000000000001" customHeight="1">
      <c r="C78" s="14"/>
      <c r="I78" s="70"/>
      <c r="J78" s="96" t="s">
        <v>189</v>
      </c>
      <c r="K78" s="92"/>
      <c r="L78" s="92"/>
      <c r="M78" s="92"/>
      <c r="N78" s="92"/>
      <c r="O78" s="92"/>
      <c r="P78" s="92"/>
      <c r="Q78" s="92"/>
      <c r="R78" s="92"/>
      <c r="S78" s="92"/>
      <c r="T78" s="92"/>
      <c r="U78" s="92"/>
      <c r="V78" s="92"/>
      <c r="W78" s="92"/>
      <c r="X78" s="92"/>
      <c r="Y78" s="92"/>
      <c r="Z78" s="239"/>
    </row>
    <row r="79" spans="1:26" ht="20.100000000000001" customHeight="1">
      <c r="A79" s="1">
        <f>IFERROR(IF(OR(AND($I63="する",OR(TRIM($I79)="",NOT(OR(IFERROR(SEARCH(" ",$I79),0)&gt;0,IFERROR(SEARCH("　",$I79),0)&gt;0)))),AND($I63="しない",NOT(ISBLANK($I79)))),1001,0),3)</f>
        <v>0</v>
      </c>
      <c r="C79" s="13"/>
      <c r="D79" s="22">
        <v>7</v>
      </c>
      <c r="E79" s="1" t="s">
        <v>176</v>
      </c>
      <c r="I79" s="73"/>
      <c r="J79" s="73"/>
      <c r="K79" s="73"/>
      <c r="L79" s="73"/>
      <c r="M79" s="73"/>
      <c r="N79" s="73"/>
      <c r="O79" s="73"/>
      <c r="P79" s="73"/>
      <c r="Q79" s="73"/>
      <c r="R79" s="73"/>
      <c r="S79" s="73"/>
      <c r="T79" s="73"/>
      <c r="U79" s="73"/>
      <c r="V79" s="73"/>
      <c r="W79" s="73"/>
      <c r="X79" s="73"/>
      <c r="Y79" s="73"/>
      <c r="Z79" s="239"/>
    </row>
    <row r="80" spans="1:26" ht="20.100000000000001" customHeight="1">
      <c r="C80" s="14"/>
      <c r="E80" s="30" t="s">
        <v>85</v>
      </c>
      <c r="I80" s="74"/>
      <c r="J80" s="94" t="s">
        <v>177</v>
      </c>
      <c r="K80" s="94"/>
      <c r="L80" s="94"/>
      <c r="M80" s="94"/>
      <c r="N80" s="94"/>
      <c r="O80" s="94"/>
      <c r="P80" s="94"/>
      <c r="Q80" s="94"/>
      <c r="R80" s="94"/>
      <c r="S80" s="94"/>
      <c r="T80" s="94"/>
      <c r="U80" s="94"/>
      <c r="V80" s="94"/>
      <c r="W80" s="94"/>
      <c r="X80" s="94"/>
      <c r="Y80" s="94"/>
      <c r="Z80" s="239"/>
    </row>
    <row r="81" spans="1:27" ht="20.100000000000001" customHeight="1">
      <c r="A81" s="1">
        <f>IFERROR(IF(OR(AND($I63="する",OR(TRIM($I81)="",NOT(OR(IFERROR(SEARCH(" ",$I81),0)&gt;0,IFERROR(SEARCH("　",$I81),0)&gt;0)))),AND($I63="しない",NOT(ISBLANK($I81)))),1001,0),3)</f>
        <v>0</v>
      </c>
      <c r="C81" s="13"/>
      <c r="D81" s="22">
        <v>8</v>
      </c>
      <c r="E81" s="1" t="s">
        <v>176</v>
      </c>
      <c r="I81" s="73"/>
      <c r="J81" s="73"/>
      <c r="K81" s="73"/>
      <c r="L81" s="73"/>
      <c r="M81" s="73"/>
      <c r="N81" s="73"/>
      <c r="O81" s="73"/>
      <c r="P81" s="73"/>
      <c r="Q81" s="73"/>
      <c r="R81" s="73"/>
      <c r="S81" s="73"/>
      <c r="T81" s="73"/>
      <c r="U81" s="73"/>
      <c r="V81" s="73"/>
      <c r="W81" s="73"/>
      <c r="X81" s="73"/>
      <c r="Y81" s="73"/>
      <c r="Z81" s="239"/>
    </row>
    <row r="82" spans="1:27" ht="20.100000000000001" customHeight="1">
      <c r="C82" s="14"/>
      <c r="I82" s="74"/>
      <c r="J82" s="94" t="s">
        <v>11</v>
      </c>
      <c r="K82" s="94"/>
      <c r="L82" s="94"/>
      <c r="M82" s="94"/>
      <c r="N82" s="94"/>
      <c r="O82" s="94"/>
      <c r="P82" s="94"/>
      <c r="Q82" s="94"/>
      <c r="R82" s="94"/>
      <c r="S82" s="94"/>
      <c r="T82" s="94"/>
      <c r="U82" s="94"/>
      <c r="V82" s="94"/>
      <c r="W82" s="94"/>
      <c r="X82" s="94"/>
      <c r="Y82" s="94"/>
      <c r="Z82" s="239"/>
    </row>
    <row r="83" spans="1:27" ht="20.100000000000001" customHeight="1">
      <c r="A83" s="1">
        <f>IFERROR(IF(OR(AND($I63="する",NOT(AND(TRIM($I83)&lt;&gt;"",ISNUMBER(VALUE(SUBSTITUTE($I83,"-",""))),IFERROR(SEARCH("-",$I83),0)&gt;0))),AND($I63="しない",NOT(ISBLANK($I83)))),1001,0),3)</f>
        <v>0</v>
      </c>
      <c r="C83" s="13"/>
      <c r="D83" s="22">
        <v>9</v>
      </c>
      <c r="E83" s="1" t="s">
        <v>8</v>
      </c>
      <c r="I83" s="73"/>
      <c r="J83" s="73"/>
      <c r="K83" s="73"/>
      <c r="L83" s="73"/>
      <c r="M83" s="73"/>
      <c r="O83" s="162" t="s">
        <v>142</v>
      </c>
      <c r="P83" s="73"/>
      <c r="Q83" s="1" t="s">
        <v>143</v>
      </c>
      <c r="Y83" s="92"/>
      <c r="Z83" s="239"/>
    </row>
    <row r="84" spans="1:27" ht="20.100000000000001" customHeight="1">
      <c r="A84" s="1">
        <f>IFERROR(IF(AND($I63="しない",NOT(ISBLANK($P83))),1001,0),3)</f>
        <v>0</v>
      </c>
      <c r="C84" s="14"/>
      <c r="I84" s="70"/>
      <c r="J84" s="94" t="s">
        <v>178</v>
      </c>
      <c r="K84" s="92"/>
      <c r="L84" s="92"/>
      <c r="M84" s="92"/>
      <c r="N84" s="92"/>
      <c r="O84" s="92"/>
      <c r="P84" s="92"/>
      <c r="Q84" s="92"/>
      <c r="R84" s="92"/>
      <c r="S84" s="92"/>
      <c r="T84" s="92"/>
      <c r="U84" s="92"/>
      <c r="V84" s="92"/>
      <c r="W84" s="92"/>
      <c r="X84" s="92"/>
      <c r="Y84" s="92"/>
      <c r="Z84" s="239"/>
    </row>
    <row r="85" spans="1:27" ht="20.100000000000001" customHeight="1">
      <c r="A85" s="1">
        <f>IFERROR(IF(OR(AND($I63="する",AND(TRIM($I85)&lt;&gt;"",NOT(AND(ISNUMBER(VALUE(SUBSTITUTE($I85,"-",""))),IFERROR(SEARCH("-",$I85),0)&gt;0)))),AND($I63="しない",NOT(ISBLANK($I85)))),1001,0),3)</f>
        <v>0</v>
      </c>
      <c r="C85" s="13"/>
      <c r="D85" s="22">
        <v>10</v>
      </c>
      <c r="E85" s="1" t="s">
        <v>4</v>
      </c>
      <c r="I85" s="73"/>
      <c r="J85" s="73"/>
      <c r="K85" s="73"/>
      <c r="L85" s="73"/>
      <c r="M85" s="73"/>
      <c r="N85" s="92"/>
      <c r="O85" s="92"/>
      <c r="P85" s="92"/>
      <c r="Q85" s="92"/>
      <c r="R85" s="92"/>
      <c r="S85" s="92"/>
      <c r="T85" s="92"/>
      <c r="U85" s="92"/>
      <c r="V85" s="92"/>
      <c r="W85" s="92"/>
      <c r="X85" s="92"/>
      <c r="Y85" s="92"/>
      <c r="Z85" s="239"/>
    </row>
    <row r="86" spans="1:27" ht="20.100000000000001" customHeight="1">
      <c r="C86" s="14"/>
      <c r="I86" s="70"/>
      <c r="J86" s="94" t="s">
        <v>178</v>
      </c>
      <c r="K86" s="92"/>
      <c r="L86" s="92"/>
      <c r="M86" s="92"/>
      <c r="N86" s="92"/>
      <c r="O86" s="92"/>
      <c r="P86" s="92"/>
      <c r="Q86" s="92"/>
      <c r="R86" s="92"/>
      <c r="S86" s="92"/>
      <c r="T86" s="92"/>
      <c r="U86" s="92"/>
      <c r="V86" s="92"/>
      <c r="W86" s="92"/>
      <c r="X86" s="92"/>
      <c r="Y86" s="92"/>
      <c r="Z86" s="239"/>
    </row>
    <row r="87" spans="1:27" ht="20.100000000000001" customHeight="1">
      <c r="A87" s="3">
        <f>IFERROR(IF(OR(AND($I63="する",NOT(IFERROR(SEARCH("@",$I87),0)&gt;0)),AND($I63="しない",NOT(ISBLANK($I87)))),1001,0),3)</f>
        <v>0</v>
      </c>
      <c r="C87" s="14"/>
      <c r="D87" s="22">
        <v>11</v>
      </c>
      <c r="E87" s="1" t="s">
        <v>150</v>
      </c>
      <c r="I87" s="73"/>
      <c r="J87" s="73"/>
      <c r="K87" s="73"/>
      <c r="L87" s="73"/>
      <c r="M87" s="73"/>
      <c r="N87" s="73"/>
      <c r="O87" s="73"/>
      <c r="P87" s="73"/>
      <c r="Q87" s="186"/>
      <c r="R87" s="73"/>
      <c r="S87" s="73"/>
      <c r="T87" s="73"/>
      <c r="U87" s="73"/>
      <c r="V87" s="73"/>
      <c r="W87" s="73"/>
      <c r="X87" s="73"/>
      <c r="Y87" s="73"/>
      <c r="Z87" s="239"/>
    </row>
    <row r="88" spans="1:27" ht="20.100000000000001" customHeight="1">
      <c r="C88" s="14"/>
      <c r="D88" s="22"/>
      <c r="I88" s="70"/>
      <c r="J88" s="95" t="s">
        <v>197</v>
      </c>
      <c r="K88" s="113"/>
      <c r="L88" s="92"/>
      <c r="M88" s="92"/>
      <c r="N88" s="92"/>
      <c r="O88" s="92"/>
      <c r="P88" s="92"/>
      <c r="Q88" s="189"/>
      <c r="R88" s="92"/>
      <c r="S88" s="92"/>
      <c r="T88" s="92"/>
      <c r="U88" s="92"/>
      <c r="V88" s="92"/>
      <c r="W88" s="92"/>
      <c r="X88" s="92"/>
      <c r="Y88" s="92"/>
      <c r="AA88" s="14"/>
    </row>
    <row r="89" spans="1:27" ht="20.100000000000001" customHeight="1">
      <c r="C89" s="15"/>
      <c r="D89" s="24"/>
      <c r="E89" s="24"/>
      <c r="F89" s="24"/>
      <c r="G89" s="24"/>
      <c r="H89" s="24"/>
      <c r="I89" s="78"/>
      <c r="J89" s="98"/>
      <c r="K89" s="112"/>
      <c r="L89" s="98"/>
      <c r="M89" s="98"/>
      <c r="N89" s="98"/>
      <c r="O89" s="98"/>
      <c r="P89" s="98"/>
      <c r="Q89" s="188"/>
      <c r="R89" s="98"/>
      <c r="S89" s="98"/>
      <c r="T89" s="98"/>
      <c r="U89" s="98"/>
      <c r="V89" s="98"/>
      <c r="W89" s="98"/>
      <c r="X89" s="98"/>
      <c r="Y89" s="98"/>
      <c r="Z89" s="24"/>
      <c r="AA89" s="14"/>
    </row>
    <row r="90" spans="1:27" ht="20.100000000000001" customHeight="1">
      <c r="I90" s="79"/>
      <c r="K90" s="4"/>
    </row>
    <row r="91" spans="1:27" ht="15.75" hidden="1" customHeight="1">
      <c r="I91" s="79"/>
      <c r="K91" s="4"/>
    </row>
    <row r="92" spans="1:27" ht="15.75" hidden="1" customHeight="1">
      <c r="I92" s="79"/>
      <c r="K92" s="4"/>
    </row>
    <row r="93" spans="1:27" ht="15.75" hidden="1" customHeight="1">
      <c r="I93" s="79"/>
      <c r="K93" s="4"/>
    </row>
    <row r="94" spans="1:27" ht="15.75" hidden="1" customHeight="1">
      <c r="I94" s="79"/>
      <c r="K94" s="4"/>
    </row>
    <row r="95" spans="1:27" ht="15.75" hidden="1" customHeight="1">
      <c r="I95" s="79"/>
      <c r="K95" s="4"/>
    </row>
    <row r="96" spans="1:27" ht="15.75" hidden="1" customHeight="1">
      <c r="I96" s="79"/>
      <c r="K96" s="4"/>
    </row>
    <row r="97" spans="3:26" ht="15.75" hidden="1" customHeight="1">
      <c r="I97" s="79"/>
      <c r="K97" s="4"/>
    </row>
    <row r="98" spans="3:26" ht="15.75" hidden="1" customHeight="1">
      <c r="I98" s="79"/>
      <c r="K98" s="4"/>
    </row>
    <row r="99" spans="3:26" ht="15.75" hidden="1" customHeight="1">
      <c r="I99" s="79"/>
      <c r="K99" s="4"/>
    </row>
    <row r="100" spans="3:26" ht="15.75" hidden="1" customHeight="1">
      <c r="I100" s="79"/>
      <c r="K100" s="4"/>
    </row>
    <row r="101" spans="3:26" ht="15.75" hidden="1" customHeight="1">
      <c r="I101" s="79"/>
      <c r="K101" s="4"/>
    </row>
    <row r="102" spans="3:26" ht="15.75" hidden="1" customHeight="1">
      <c r="I102" s="79"/>
      <c r="K102" s="4"/>
    </row>
    <row r="103" spans="3:26" ht="15.75" hidden="1" customHeight="1">
      <c r="I103" s="79"/>
      <c r="K103" s="4"/>
    </row>
    <row r="104" spans="3:26" ht="15.75" hidden="1" customHeight="1">
      <c r="I104" s="79"/>
      <c r="K104" s="4"/>
    </row>
    <row r="105" spans="3:26" ht="15.75" hidden="1" customHeight="1">
      <c r="I105" s="79"/>
      <c r="K105" s="4"/>
    </row>
    <row r="106" spans="3:26" ht="15.75" hidden="1" customHeight="1">
      <c r="I106" s="79"/>
      <c r="K106" s="4"/>
    </row>
    <row r="107" spans="3:26" ht="15.75" hidden="1" customHeight="1">
      <c r="I107" s="79"/>
      <c r="K107" s="4"/>
    </row>
    <row r="108" spans="3:26" ht="20.100000000000001" customHeight="1">
      <c r="I108" s="79"/>
      <c r="K108" s="4"/>
    </row>
    <row r="109" spans="3:26" ht="20.100000000000001" customHeight="1">
      <c r="C109" s="11" t="s">
        <v>148</v>
      </c>
      <c r="D109" s="20"/>
      <c r="E109" s="20"/>
      <c r="F109" s="20"/>
      <c r="G109" s="20"/>
      <c r="H109" s="63"/>
      <c r="Q109" s="59"/>
    </row>
    <row r="110" spans="3:26" ht="15" customHeight="1">
      <c r="C110" s="16"/>
      <c r="D110" s="26"/>
      <c r="E110" s="26"/>
      <c r="F110" s="26"/>
      <c r="G110" s="26"/>
      <c r="H110" s="26"/>
      <c r="I110" s="80"/>
      <c r="J110" s="69"/>
      <c r="K110" s="80"/>
      <c r="L110" s="69"/>
      <c r="M110" s="69"/>
      <c r="N110" s="69"/>
      <c r="O110" s="69"/>
      <c r="P110" s="69"/>
      <c r="Q110" s="156"/>
      <c r="R110" s="69"/>
      <c r="S110" s="69"/>
      <c r="T110" s="69"/>
      <c r="U110" s="69"/>
      <c r="V110" s="69"/>
      <c r="W110" s="69"/>
      <c r="X110" s="69"/>
      <c r="Y110" s="69"/>
      <c r="Z110" s="238"/>
    </row>
    <row r="111" spans="3:26" ht="30" customHeight="1">
      <c r="C111" s="16"/>
      <c r="D111" s="27" t="s">
        <v>59</v>
      </c>
      <c r="E111" s="27"/>
      <c r="F111" s="27"/>
      <c r="G111" s="27"/>
      <c r="H111" s="27"/>
      <c r="I111" s="27"/>
      <c r="J111" s="27"/>
      <c r="K111" s="27"/>
      <c r="L111" s="27"/>
      <c r="M111" s="27"/>
      <c r="N111" s="27"/>
      <c r="O111" s="27"/>
      <c r="P111" s="27"/>
      <c r="Q111" s="27"/>
      <c r="R111" s="27"/>
      <c r="S111" s="27"/>
      <c r="T111" s="27"/>
      <c r="U111" s="27"/>
      <c r="V111" s="27"/>
      <c r="W111" s="27"/>
      <c r="X111" s="27"/>
      <c r="Y111" s="27"/>
      <c r="Z111" s="239"/>
    </row>
    <row r="112" spans="3:26" ht="20.100000000000001" customHeight="1">
      <c r="C112" s="13"/>
      <c r="D112" s="22">
        <v>1</v>
      </c>
      <c r="E112" s="1" t="s">
        <v>146</v>
      </c>
      <c r="I112" s="73"/>
      <c r="J112" s="73"/>
      <c r="K112" s="73"/>
      <c r="L112" s="73"/>
      <c r="M112" s="73"/>
      <c r="N112" s="73"/>
      <c r="O112" s="73"/>
      <c r="P112" s="73"/>
      <c r="Q112" s="190"/>
      <c r="R112" s="73"/>
      <c r="S112" s="73"/>
      <c r="T112" s="73"/>
      <c r="U112" s="73"/>
      <c r="V112" s="73"/>
      <c r="W112" s="73"/>
      <c r="X112" s="73"/>
      <c r="Y112" s="73"/>
      <c r="Z112" s="239"/>
    </row>
    <row r="113" spans="1:26" ht="20.100000000000001" customHeight="1">
      <c r="C113" s="13"/>
      <c r="D113" s="22"/>
      <c r="I113" s="74"/>
      <c r="J113" s="94" t="s">
        <v>147</v>
      </c>
      <c r="K113" s="113"/>
      <c r="L113" s="92"/>
      <c r="M113" s="92"/>
      <c r="N113" s="92"/>
      <c r="O113" s="92"/>
      <c r="P113" s="92"/>
      <c r="Q113" s="191"/>
      <c r="R113" s="92"/>
      <c r="S113" s="92"/>
      <c r="T113" s="92"/>
      <c r="U113" s="92"/>
      <c r="V113" s="92"/>
      <c r="W113" s="92"/>
      <c r="X113" s="92"/>
      <c r="Y113" s="92"/>
      <c r="Z113" s="239"/>
    </row>
    <row r="114" spans="1:26" ht="20.100000000000001" customHeight="1">
      <c r="A114" s="1">
        <f>IFERROR(IF(AND(TRIM($I114)&lt;&gt;"",NOT(OR(IFERROR(SEARCH(" ",$I114),0)&gt;0,IFERROR(SEARCH("　",$I114),0)&gt;0))),1001,0),3)</f>
        <v>0</v>
      </c>
      <c r="C114" s="13"/>
      <c r="D114" s="22">
        <f>D112+1</f>
        <v>2</v>
      </c>
      <c r="E114" s="1" t="s">
        <v>89</v>
      </c>
      <c r="I114" s="73"/>
      <c r="J114" s="73"/>
      <c r="K114" s="73"/>
      <c r="L114" s="73"/>
      <c r="M114" s="73"/>
      <c r="N114" s="73"/>
      <c r="O114" s="73"/>
      <c r="P114" s="73"/>
      <c r="Q114" s="73"/>
      <c r="R114" s="73"/>
      <c r="S114" s="73"/>
      <c r="T114" s="73"/>
      <c r="U114" s="73"/>
      <c r="V114" s="73"/>
      <c r="W114" s="73"/>
      <c r="X114" s="73"/>
      <c r="Y114" s="73"/>
      <c r="Z114" s="239"/>
    </row>
    <row r="115" spans="1:26" ht="20.100000000000001" customHeight="1">
      <c r="C115" s="13"/>
      <c r="D115" s="22"/>
      <c r="I115" s="74"/>
      <c r="J115" s="94" t="s">
        <v>177</v>
      </c>
      <c r="K115" s="94"/>
      <c r="L115" s="94"/>
      <c r="M115" s="94"/>
      <c r="N115" s="94"/>
      <c r="O115" s="94"/>
      <c r="P115" s="94"/>
      <c r="Q115" s="94"/>
      <c r="R115" s="94"/>
      <c r="S115" s="94"/>
      <c r="T115" s="94"/>
      <c r="U115" s="94"/>
      <c r="V115" s="94"/>
      <c r="W115" s="94"/>
      <c r="X115" s="94"/>
      <c r="Y115" s="94"/>
      <c r="Z115" s="239"/>
    </row>
    <row r="116" spans="1:26" ht="20.100000000000001" customHeight="1">
      <c r="A116" s="1">
        <f>IFERROR(IF(AND(TRIM($I116)&lt;&gt;"",NOT(OR(IFERROR(SEARCH(" ",$I116),0)&gt;0,IFERROR(SEARCH("　",$I116),0)&gt;0))),1001,0),3)</f>
        <v>0</v>
      </c>
      <c r="C116" s="13"/>
      <c r="D116" s="22">
        <f>D114+1</f>
        <v>3</v>
      </c>
      <c r="E116" s="1" t="s">
        <v>184</v>
      </c>
      <c r="I116" s="73"/>
      <c r="J116" s="73"/>
      <c r="K116" s="73"/>
      <c r="L116" s="73"/>
      <c r="M116" s="73"/>
      <c r="N116" s="73"/>
      <c r="O116" s="73"/>
      <c r="P116" s="73"/>
      <c r="Q116" s="73"/>
      <c r="R116" s="73"/>
      <c r="S116" s="73"/>
      <c r="T116" s="73"/>
      <c r="U116" s="73"/>
      <c r="V116" s="73"/>
      <c r="W116" s="73"/>
      <c r="X116" s="73"/>
      <c r="Y116" s="73"/>
      <c r="Z116" s="239"/>
    </row>
    <row r="117" spans="1:26" ht="20.100000000000001" customHeight="1">
      <c r="C117" s="13"/>
      <c r="I117" s="74"/>
      <c r="J117" s="94" t="s">
        <v>11</v>
      </c>
      <c r="K117" s="94"/>
      <c r="L117" s="94"/>
      <c r="M117" s="94"/>
      <c r="N117" s="94"/>
      <c r="O117" s="94"/>
      <c r="P117" s="94"/>
      <c r="Q117" s="94"/>
      <c r="R117" s="94"/>
      <c r="S117" s="94"/>
      <c r="T117" s="94"/>
      <c r="U117" s="94"/>
      <c r="V117" s="94"/>
      <c r="W117" s="94"/>
      <c r="X117" s="94"/>
      <c r="Y117" s="94"/>
      <c r="Z117" s="239"/>
    </row>
    <row r="118" spans="1:26" ht="20.100000000000001" customHeight="1">
      <c r="C118" s="13"/>
      <c r="D118" s="22">
        <f>D116+1</f>
        <v>4</v>
      </c>
      <c r="E118" s="1" t="s">
        <v>3</v>
      </c>
      <c r="I118" s="71"/>
      <c r="J118" s="93"/>
      <c r="K118" s="93"/>
      <c r="L118" s="93"/>
      <c r="M118" s="93"/>
      <c r="Z118" s="239"/>
    </row>
    <row r="119" spans="1:26" ht="20.100000000000001" customHeight="1">
      <c r="C119" s="13"/>
      <c r="D119" s="22"/>
      <c r="I119" s="70"/>
      <c r="J119" s="94" t="s">
        <v>199</v>
      </c>
      <c r="K119" s="92"/>
      <c r="L119" s="92"/>
      <c r="M119" s="92"/>
      <c r="N119" s="92"/>
      <c r="O119" s="92"/>
      <c r="P119" s="92"/>
      <c r="Q119" s="92"/>
      <c r="R119" s="92"/>
      <c r="S119" s="92"/>
      <c r="T119" s="92"/>
      <c r="U119" s="92"/>
      <c r="V119" s="92"/>
      <c r="W119" s="92"/>
      <c r="X119" s="92"/>
      <c r="Y119" s="92"/>
      <c r="Z119" s="239"/>
    </row>
    <row r="120" spans="1:26" ht="20.100000000000001" customHeight="1">
      <c r="A120" s="1">
        <f>IFERROR(IF(AND(TRIM($I120)&lt;&gt;"",AND(OR(ISERROR(FIND("@"&amp;LEFT($I120,3)&amp;"@",都道府県3))=FALSE,ISERROR(FIND("@"&amp;LEFT($I120,4)&amp;"@",都道府県4))=FALSE))=FALSE),1001,0),3)</f>
        <v>0</v>
      </c>
      <c r="C120" s="13"/>
      <c r="D120" s="22">
        <f>D118+1</f>
        <v>5</v>
      </c>
      <c r="E120" s="1" t="s">
        <v>149</v>
      </c>
      <c r="I120" s="72"/>
      <c r="J120" s="72"/>
      <c r="K120" s="72"/>
      <c r="L120" s="72"/>
      <c r="M120" s="72"/>
      <c r="N120" s="72"/>
      <c r="O120" s="72"/>
      <c r="P120" s="72"/>
      <c r="Q120" s="184"/>
      <c r="R120" s="72"/>
      <c r="S120" s="72"/>
      <c r="T120" s="72"/>
      <c r="U120" s="72"/>
      <c r="V120" s="72"/>
      <c r="W120" s="72"/>
      <c r="X120" s="72"/>
      <c r="Y120" s="72"/>
      <c r="Z120" s="239"/>
    </row>
    <row r="121" spans="1:26" ht="20.100000000000001" customHeight="1">
      <c r="C121" s="13"/>
      <c r="D121" s="22"/>
      <c r="I121" s="70"/>
      <c r="J121" s="94" t="s">
        <v>182</v>
      </c>
      <c r="K121" s="92"/>
      <c r="L121" s="92"/>
      <c r="M121" s="92"/>
      <c r="N121" s="92"/>
      <c r="O121" s="92"/>
      <c r="P121" s="92"/>
      <c r="Q121" s="92"/>
      <c r="R121" s="92"/>
      <c r="S121" s="92"/>
      <c r="T121" s="92"/>
      <c r="U121" s="92"/>
      <c r="V121" s="92"/>
      <c r="W121" s="92"/>
      <c r="X121" s="92"/>
      <c r="Y121" s="92"/>
      <c r="Z121" s="239"/>
    </row>
    <row r="122" spans="1:26" ht="20.100000000000001" customHeight="1">
      <c r="A122" s="1">
        <f>IFERROR(IF(AND(TRIM($I122)&lt;&gt;"",NOT(AND(ISNUMBER(VALUE(SUBSTITUTE($I122,"-",""))),IFERROR(SEARCH("-",$I122),0)&gt;0))),1001,0),3)</f>
        <v>0</v>
      </c>
      <c r="C122" s="13"/>
      <c r="D122" s="22">
        <f>D120+1</f>
        <v>6</v>
      </c>
      <c r="E122" s="1" t="s">
        <v>8</v>
      </c>
      <c r="I122" s="73"/>
      <c r="J122" s="73"/>
      <c r="K122" s="73"/>
      <c r="L122" s="73"/>
      <c r="M122" s="73"/>
      <c r="O122" s="162" t="s">
        <v>142</v>
      </c>
      <c r="P122" s="73"/>
      <c r="Q122" s="1" t="s">
        <v>143</v>
      </c>
      <c r="Y122" s="92"/>
      <c r="Z122" s="239"/>
    </row>
    <row r="123" spans="1:26" ht="20.100000000000001" customHeight="1">
      <c r="C123" s="14"/>
      <c r="I123" s="70"/>
      <c r="J123" s="94" t="s">
        <v>183</v>
      </c>
      <c r="K123" s="92"/>
      <c r="L123" s="92"/>
      <c r="M123" s="92"/>
      <c r="N123" s="92"/>
      <c r="O123" s="92"/>
      <c r="P123" s="92"/>
      <c r="Q123" s="92"/>
      <c r="R123" s="92"/>
      <c r="S123" s="92"/>
      <c r="T123" s="92"/>
      <c r="U123" s="92"/>
      <c r="V123" s="92"/>
      <c r="W123" s="92"/>
      <c r="X123" s="92"/>
      <c r="Y123" s="92"/>
      <c r="Z123" s="239"/>
    </row>
    <row r="124" spans="1:26" ht="20.100000000000001" customHeight="1">
      <c r="A124" s="1">
        <f>IFERROR(IF(AND(TRIM($I124)&lt;&gt;"",NOT(AND(ISNUMBER(VALUE(SUBSTITUTE($I124,"-",""))),IFERROR(SEARCH("-",$I124),0)&gt;0))),1001,0),3)</f>
        <v>0</v>
      </c>
      <c r="C124" s="13"/>
      <c r="D124" s="22">
        <f>D122+1</f>
        <v>7</v>
      </c>
      <c r="E124" s="1" t="s">
        <v>4</v>
      </c>
      <c r="I124" s="73"/>
      <c r="J124" s="73"/>
      <c r="K124" s="73"/>
      <c r="L124" s="73"/>
      <c r="M124" s="73"/>
      <c r="N124" s="92"/>
      <c r="O124" s="92"/>
      <c r="P124" s="92"/>
      <c r="Q124" s="92"/>
      <c r="R124" s="92"/>
      <c r="S124" s="92"/>
      <c r="T124" s="92"/>
      <c r="U124" s="92"/>
      <c r="V124" s="92"/>
      <c r="W124" s="92"/>
      <c r="X124" s="92"/>
      <c r="Y124" s="92"/>
      <c r="Z124" s="239"/>
    </row>
    <row r="125" spans="1:26" ht="20.100000000000001" customHeight="1">
      <c r="C125" s="14"/>
      <c r="I125" s="70"/>
      <c r="J125" s="94" t="s">
        <v>183</v>
      </c>
      <c r="K125" s="92"/>
      <c r="L125" s="92"/>
      <c r="M125" s="92"/>
      <c r="N125" s="92"/>
      <c r="O125" s="92"/>
      <c r="P125" s="92"/>
      <c r="Q125" s="92"/>
      <c r="R125" s="92"/>
      <c r="S125" s="92"/>
      <c r="T125" s="92"/>
      <c r="U125" s="92"/>
      <c r="V125" s="92"/>
      <c r="W125" s="92"/>
      <c r="X125" s="92"/>
      <c r="Y125" s="92"/>
      <c r="Z125" s="239"/>
    </row>
    <row r="126" spans="1:26" ht="20.100000000000001" customHeight="1">
      <c r="A126" s="1">
        <f>IFERROR(IF(AND(TRIM($I126)&lt;&gt;"",NOT(IFERROR(SEARCH("@",$I126),0)&gt;0)),1001,0),3)</f>
        <v>0</v>
      </c>
      <c r="C126" s="13"/>
      <c r="D126" s="22">
        <f>D124+1</f>
        <v>8</v>
      </c>
      <c r="E126" s="1" t="s">
        <v>150</v>
      </c>
      <c r="I126" s="73"/>
      <c r="J126" s="73"/>
      <c r="K126" s="73"/>
      <c r="L126" s="73"/>
      <c r="M126" s="73"/>
      <c r="N126" s="73"/>
      <c r="O126" s="73"/>
      <c r="P126" s="73"/>
      <c r="Q126" s="186"/>
      <c r="R126" s="73"/>
      <c r="S126" s="73"/>
      <c r="T126" s="73"/>
      <c r="U126" s="73"/>
      <c r="V126" s="73"/>
      <c r="W126" s="73"/>
      <c r="X126" s="73"/>
      <c r="Y126" s="73"/>
      <c r="Z126" s="239"/>
    </row>
    <row r="127" spans="1:26" ht="20.100000000000001" customHeight="1">
      <c r="C127" s="14"/>
      <c r="I127" s="70"/>
      <c r="J127" s="95" t="s">
        <v>198</v>
      </c>
      <c r="K127" s="113"/>
      <c r="L127" s="92"/>
      <c r="M127" s="92"/>
      <c r="N127" s="92"/>
      <c r="O127" s="92"/>
      <c r="P127" s="92"/>
      <c r="Q127" s="189"/>
      <c r="R127" s="92"/>
      <c r="S127" s="92"/>
      <c r="T127" s="92"/>
      <c r="U127" s="92"/>
      <c r="V127" s="92"/>
      <c r="W127" s="92"/>
      <c r="X127" s="92"/>
      <c r="Y127" s="92"/>
      <c r="Z127" s="239"/>
    </row>
    <row r="128" spans="1:26" ht="20.100000000000001" customHeight="1">
      <c r="C128" s="15"/>
      <c r="D128" s="24"/>
      <c r="E128" s="24"/>
      <c r="F128" s="24"/>
      <c r="G128" s="24"/>
      <c r="H128" s="24"/>
      <c r="I128" s="81"/>
      <c r="J128" s="83"/>
      <c r="K128" s="81"/>
      <c r="L128" s="83"/>
      <c r="M128" s="83"/>
      <c r="N128" s="83"/>
      <c r="O128" s="83"/>
      <c r="P128" s="83"/>
      <c r="Q128" s="176"/>
      <c r="R128" s="83"/>
      <c r="S128" s="83"/>
      <c r="T128" s="83"/>
      <c r="U128" s="83"/>
      <c r="V128" s="83"/>
      <c r="W128" s="83"/>
      <c r="X128" s="83"/>
      <c r="Y128" s="83"/>
      <c r="Z128" s="242"/>
    </row>
    <row r="129" spans="9:25" ht="20.100000000000001" customHeight="1">
      <c r="I129" s="77"/>
      <c r="J129" s="77"/>
      <c r="K129" s="77"/>
      <c r="L129" s="77"/>
      <c r="M129" s="77"/>
      <c r="N129" s="77"/>
      <c r="O129" s="77"/>
      <c r="P129" s="77"/>
      <c r="Q129" s="177"/>
      <c r="R129" s="77"/>
      <c r="S129" s="77"/>
      <c r="T129" s="77"/>
      <c r="U129" s="77"/>
      <c r="V129" s="77"/>
      <c r="W129" s="77"/>
      <c r="X129" s="77"/>
      <c r="Y129" s="77"/>
    </row>
    <row r="130" spans="9:25" ht="15.75" hidden="1" customHeight="1">
      <c r="I130" s="77"/>
      <c r="J130" s="77"/>
      <c r="K130" s="77"/>
      <c r="L130" s="77"/>
      <c r="M130" s="77"/>
      <c r="N130" s="77"/>
      <c r="O130" s="77"/>
      <c r="P130" s="77"/>
      <c r="Q130" s="177"/>
      <c r="R130" s="77"/>
      <c r="S130" s="77"/>
      <c r="T130" s="77"/>
      <c r="U130" s="77"/>
      <c r="V130" s="77"/>
      <c r="W130" s="77"/>
      <c r="X130" s="77"/>
      <c r="Y130" s="77"/>
    </row>
    <row r="131" spans="9:25" ht="15.75" hidden="1" customHeight="1">
      <c r="I131" s="77"/>
      <c r="J131" s="77"/>
      <c r="K131" s="77"/>
      <c r="L131" s="77"/>
      <c r="M131" s="77"/>
      <c r="N131" s="77"/>
      <c r="O131" s="77"/>
      <c r="P131" s="77"/>
      <c r="Q131" s="177"/>
      <c r="R131" s="77"/>
      <c r="S131" s="77"/>
      <c r="T131" s="77"/>
      <c r="U131" s="77"/>
      <c r="V131" s="77"/>
      <c r="W131" s="77"/>
      <c r="X131" s="77"/>
      <c r="Y131" s="77"/>
    </row>
    <row r="132" spans="9:25" ht="15.75" hidden="1" customHeight="1">
      <c r="I132" s="77"/>
      <c r="J132" s="77"/>
      <c r="K132" s="77"/>
      <c r="L132" s="77"/>
      <c r="M132" s="77"/>
      <c r="N132" s="77"/>
      <c r="O132" s="77"/>
      <c r="P132" s="77"/>
      <c r="Q132" s="177"/>
      <c r="R132" s="77"/>
      <c r="S132" s="77"/>
      <c r="T132" s="77"/>
      <c r="U132" s="77"/>
      <c r="V132" s="77"/>
      <c r="W132" s="77"/>
      <c r="X132" s="77"/>
      <c r="Y132" s="77"/>
    </row>
    <row r="133" spans="9:25" ht="15.75" hidden="1" customHeight="1">
      <c r="I133" s="77"/>
      <c r="J133" s="77"/>
      <c r="K133" s="77"/>
      <c r="L133" s="77"/>
      <c r="M133" s="77"/>
      <c r="N133" s="77"/>
      <c r="O133" s="77"/>
      <c r="P133" s="77"/>
      <c r="Q133" s="177"/>
      <c r="R133" s="77"/>
      <c r="S133" s="77"/>
      <c r="T133" s="77"/>
      <c r="U133" s="77"/>
      <c r="V133" s="77"/>
      <c r="W133" s="77"/>
      <c r="X133" s="77"/>
      <c r="Y133" s="77"/>
    </row>
    <row r="134" spans="9:25" ht="15.75" hidden="1" customHeight="1">
      <c r="I134" s="77"/>
      <c r="J134" s="77"/>
      <c r="K134" s="77"/>
      <c r="L134" s="77"/>
      <c r="M134" s="77"/>
      <c r="N134" s="77"/>
      <c r="O134" s="77"/>
      <c r="P134" s="77"/>
      <c r="Q134" s="177"/>
      <c r="R134" s="77"/>
      <c r="S134" s="77"/>
      <c r="T134" s="77"/>
      <c r="U134" s="77"/>
      <c r="V134" s="77"/>
      <c r="W134" s="77"/>
      <c r="X134" s="77"/>
      <c r="Y134" s="77"/>
    </row>
    <row r="135" spans="9:25" ht="15.75" hidden="1" customHeight="1">
      <c r="I135" s="77"/>
      <c r="J135" s="77"/>
      <c r="K135" s="77"/>
      <c r="L135" s="77"/>
      <c r="M135" s="77"/>
      <c r="N135" s="77"/>
      <c r="O135" s="77"/>
      <c r="P135" s="77"/>
      <c r="Q135" s="177"/>
      <c r="R135" s="77"/>
      <c r="S135" s="77"/>
      <c r="T135" s="77"/>
      <c r="U135" s="77"/>
      <c r="V135" s="77"/>
      <c r="W135" s="77"/>
      <c r="X135" s="77"/>
      <c r="Y135" s="77"/>
    </row>
    <row r="136" spans="9:25" ht="15.75" hidden="1" customHeight="1">
      <c r="I136" s="77"/>
      <c r="J136" s="77"/>
      <c r="K136" s="77"/>
      <c r="L136" s="77"/>
      <c r="M136" s="77"/>
      <c r="N136" s="77"/>
      <c r="O136" s="77"/>
      <c r="P136" s="77"/>
      <c r="Q136" s="177"/>
      <c r="R136" s="77"/>
      <c r="S136" s="77"/>
      <c r="T136" s="77"/>
      <c r="U136" s="77"/>
      <c r="V136" s="77"/>
      <c r="W136" s="77"/>
      <c r="X136" s="77"/>
      <c r="Y136" s="77"/>
    </row>
    <row r="137" spans="9:25" ht="15.75" hidden="1" customHeight="1">
      <c r="I137" s="77"/>
      <c r="J137" s="77"/>
      <c r="K137" s="77"/>
      <c r="L137" s="77"/>
      <c r="M137" s="77"/>
      <c r="N137" s="77"/>
      <c r="O137" s="77"/>
      <c r="P137" s="77"/>
      <c r="Q137" s="177"/>
      <c r="R137" s="77"/>
      <c r="S137" s="77"/>
      <c r="T137" s="77"/>
      <c r="U137" s="77"/>
      <c r="V137" s="77"/>
      <c r="W137" s="77"/>
      <c r="X137" s="77"/>
      <c r="Y137" s="77"/>
    </row>
    <row r="138" spans="9:25" ht="15.75" hidden="1" customHeight="1">
      <c r="I138" s="77"/>
      <c r="J138" s="77"/>
      <c r="K138" s="77"/>
      <c r="L138" s="77"/>
      <c r="M138" s="77"/>
      <c r="N138" s="77"/>
      <c r="O138" s="77"/>
      <c r="P138" s="77"/>
      <c r="Q138" s="177"/>
      <c r="R138" s="77"/>
      <c r="S138" s="77"/>
      <c r="T138" s="77"/>
      <c r="U138" s="77"/>
      <c r="V138" s="77"/>
      <c r="W138" s="77"/>
      <c r="X138" s="77"/>
      <c r="Y138" s="77"/>
    </row>
    <row r="139" spans="9:25" ht="15.75" hidden="1" customHeight="1">
      <c r="I139" s="77"/>
      <c r="J139" s="77"/>
      <c r="K139" s="77"/>
      <c r="L139" s="77"/>
      <c r="M139" s="77"/>
      <c r="N139" s="77"/>
      <c r="O139" s="77"/>
      <c r="P139" s="77"/>
      <c r="Q139" s="177"/>
      <c r="R139" s="77"/>
      <c r="S139" s="77"/>
      <c r="T139" s="77"/>
      <c r="U139" s="77"/>
      <c r="V139" s="77"/>
      <c r="W139" s="77"/>
      <c r="X139" s="77"/>
      <c r="Y139" s="77"/>
    </row>
    <row r="140" spans="9:25" ht="15.75" hidden="1" customHeight="1">
      <c r="I140" s="77"/>
      <c r="J140" s="77"/>
      <c r="K140" s="77"/>
      <c r="L140" s="77"/>
      <c r="M140" s="77"/>
      <c r="N140" s="77"/>
      <c r="O140" s="77"/>
      <c r="P140" s="77"/>
      <c r="Q140" s="177"/>
      <c r="R140" s="77"/>
      <c r="S140" s="77"/>
      <c r="T140" s="77"/>
      <c r="U140" s="77"/>
      <c r="V140" s="77"/>
      <c r="W140" s="77"/>
      <c r="X140" s="77"/>
      <c r="Y140" s="77"/>
    </row>
    <row r="141" spans="9:25" ht="15.75" hidden="1" customHeight="1">
      <c r="I141" s="77"/>
      <c r="J141" s="77"/>
      <c r="K141" s="77"/>
      <c r="L141" s="77"/>
      <c r="M141" s="77"/>
      <c r="N141" s="77"/>
      <c r="O141" s="77"/>
      <c r="P141" s="77"/>
      <c r="Q141" s="177"/>
      <c r="R141" s="77"/>
      <c r="S141" s="77"/>
      <c r="T141" s="77"/>
      <c r="U141" s="77"/>
      <c r="V141" s="77"/>
      <c r="W141" s="77"/>
      <c r="X141" s="77"/>
      <c r="Y141" s="77"/>
    </row>
    <row r="142" spans="9:25" ht="15.75" hidden="1" customHeight="1">
      <c r="I142" s="77"/>
      <c r="J142" s="77"/>
      <c r="K142" s="77"/>
      <c r="L142" s="77"/>
      <c r="M142" s="77"/>
      <c r="N142" s="77"/>
      <c r="O142" s="77"/>
      <c r="P142" s="77"/>
      <c r="Q142" s="177"/>
      <c r="R142" s="77"/>
      <c r="S142" s="77"/>
      <c r="T142" s="77"/>
      <c r="U142" s="77"/>
      <c r="V142" s="77"/>
      <c r="W142" s="77"/>
      <c r="X142" s="77"/>
      <c r="Y142" s="77"/>
    </row>
    <row r="143" spans="9:25" ht="15.75" hidden="1" customHeight="1">
      <c r="I143" s="77"/>
      <c r="J143" s="77"/>
      <c r="K143" s="77"/>
      <c r="L143" s="77"/>
      <c r="M143" s="77"/>
      <c r="N143" s="77"/>
      <c r="O143" s="77"/>
      <c r="P143" s="77"/>
      <c r="Q143" s="177"/>
      <c r="R143" s="77"/>
      <c r="S143" s="77"/>
      <c r="T143" s="77"/>
      <c r="U143" s="77"/>
      <c r="V143" s="77"/>
      <c r="W143" s="77"/>
      <c r="X143" s="77"/>
      <c r="Y143" s="77"/>
    </row>
    <row r="144" spans="9:25" ht="15.75" hidden="1" customHeight="1">
      <c r="I144" s="77"/>
      <c r="J144" s="77"/>
      <c r="K144" s="77"/>
      <c r="L144" s="77"/>
      <c r="M144" s="77"/>
      <c r="N144" s="77"/>
      <c r="O144" s="77"/>
      <c r="P144" s="77"/>
      <c r="Q144" s="177"/>
      <c r="R144" s="77"/>
      <c r="S144" s="77"/>
      <c r="T144" s="77"/>
      <c r="U144" s="77"/>
      <c r="V144" s="77"/>
      <c r="W144" s="77"/>
      <c r="X144" s="77"/>
      <c r="Y144" s="77"/>
    </row>
    <row r="145" spans="1:26" ht="15.75" hidden="1" customHeight="1">
      <c r="I145" s="77"/>
      <c r="J145" s="77"/>
      <c r="K145" s="77"/>
      <c r="L145" s="77"/>
      <c r="M145" s="77"/>
      <c r="N145" s="77"/>
      <c r="O145" s="77"/>
      <c r="P145" s="77"/>
      <c r="Q145" s="177"/>
      <c r="R145" s="77"/>
      <c r="S145" s="77"/>
      <c r="T145" s="77"/>
      <c r="U145" s="77"/>
      <c r="V145" s="77"/>
      <c r="W145" s="77"/>
      <c r="X145" s="77"/>
      <c r="Y145" s="77"/>
    </row>
    <row r="146" spans="1:26" ht="15.75" hidden="1" customHeight="1">
      <c r="I146" s="77"/>
      <c r="J146" s="77"/>
      <c r="K146" s="77"/>
      <c r="L146" s="77"/>
      <c r="M146" s="77"/>
      <c r="N146" s="77"/>
      <c r="O146" s="77"/>
      <c r="P146" s="77"/>
      <c r="Q146" s="177"/>
      <c r="R146" s="77"/>
      <c r="S146" s="77"/>
      <c r="T146" s="77"/>
      <c r="U146" s="77"/>
      <c r="V146" s="77"/>
      <c r="W146" s="77"/>
      <c r="X146" s="77"/>
      <c r="Y146" s="77"/>
    </row>
    <row r="147" spans="1:26" ht="15.75" hidden="1" customHeight="1">
      <c r="I147" s="77"/>
      <c r="J147" s="77"/>
      <c r="K147" s="77"/>
      <c r="L147" s="77"/>
      <c r="M147" s="77"/>
      <c r="N147" s="77"/>
      <c r="O147" s="77"/>
      <c r="P147" s="77"/>
      <c r="Q147" s="177"/>
      <c r="R147" s="77"/>
      <c r="S147" s="77"/>
      <c r="T147" s="77"/>
      <c r="U147" s="77"/>
      <c r="V147" s="77"/>
      <c r="W147" s="77"/>
      <c r="X147" s="77"/>
      <c r="Y147" s="77"/>
    </row>
    <row r="148" spans="1:26" ht="15.75" hidden="1" customHeight="1">
      <c r="I148" s="77"/>
      <c r="J148" s="77"/>
      <c r="K148" s="77"/>
      <c r="L148" s="77"/>
      <c r="M148" s="77"/>
      <c r="N148" s="77"/>
      <c r="O148" s="77"/>
      <c r="P148" s="77"/>
      <c r="Q148" s="177"/>
      <c r="R148" s="77"/>
      <c r="S148" s="77"/>
      <c r="T148" s="77"/>
      <c r="U148" s="77"/>
      <c r="V148" s="77"/>
      <c r="W148" s="77"/>
      <c r="X148" s="77"/>
      <c r="Y148" s="77"/>
    </row>
    <row r="149" spans="1:26" ht="20.100000000000001" customHeight="1">
      <c r="I149" s="77"/>
      <c r="Q149" s="90"/>
    </row>
    <row r="150" spans="1:26" ht="20.100000000000001" customHeight="1">
      <c r="C150" s="11" t="s">
        <v>47</v>
      </c>
      <c r="D150" s="20"/>
      <c r="E150" s="20"/>
      <c r="F150" s="20"/>
      <c r="G150" s="20"/>
      <c r="H150" s="63"/>
      <c r="I150" s="4"/>
      <c r="K150" s="4"/>
    </row>
    <row r="151" spans="1:26" ht="20.100000000000001" customHeight="1">
      <c r="C151" s="12"/>
      <c r="D151" s="21"/>
      <c r="E151" s="21"/>
      <c r="F151" s="21"/>
      <c r="G151" s="21"/>
      <c r="H151" s="21"/>
      <c r="I151" s="69"/>
      <c r="J151" s="69"/>
      <c r="K151" s="69"/>
      <c r="L151" s="69"/>
      <c r="M151" s="69"/>
      <c r="N151" s="69"/>
      <c r="O151" s="69"/>
      <c r="P151" s="69"/>
      <c r="Q151" s="69"/>
      <c r="R151" s="69"/>
      <c r="S151" s="69"/>
      <c r="T151" s="69"/>
      <c r="U151" s="69"/>
      <c r="V151" s="69"/>
      <c r="W151" s="69"/>
      <c r="X151" s="69"/>
      <c r="Y151" s="69"/>
      <c r="Z151" s="238"/>
    </row>
    <row r="152" spans="1:26" ht="20.100000000000001" customHeight="1">
      <c r="C152" s="12"/>
      <c r="D152" s="28" t="s">
        <v>88</v>
      </c>
      <c r="E152" s="25"/>
      <c r="F152" s="25"/>
      <c r="G152" s="25"/>
      <c r="H152" s="25"/>
      <c r="I152" s="25"/>
      <c r="J152" s="25"/>
      <c r="K152" s="25"/>
      <c r="L152" s="25"/>
      <c r="M152" s="25"/>
      <c r="N152" s="25"/>
      <c r="O152" s="25"/>
      <c r="P152" s="25"/>
      <c r="Q152" s="25"/>
      <c r="R152" s="25"/>
      <c r="S152" s="25"/>
      <c r="T152" s="25"/>
      <c r="U152" s="25"/>
      <c r="V152" s="25"/>
      <c r="W152" s="25"/>
      <c r="X152" s="92"/>
      <c r="Z152" s="239"/>
    </row>
    <row r="153" spans="1:26" ht="20.100000000000001" customHeight="1">
      <c r="A153" s="1">
        <f>IFERROR(IF(AND($I153&lt;&gt;"しない",$I153&lt;&gt;"する"),1001,0),3)</f>
        <v>0</v>
      </c>
      <c r="C153" s="13"/>
      <c r="D153" s="22">
        <v>1</v>
      </c>
      <c r="E153" s="1" t="s">
        <v>90</v>
      </c>
      <c r="I153" s="73" t="s">
        <v>201</v>
      </c>
      <c r="J153" s="99"/>
      <c r="K153" s="99"/>
      <c r="L153" s="99"/>
      <c r="M153" s="99"/>
      <c r="Z153" s="239"/>
    </row>
    <row r="154" spans="1:26" ht="20.100000000000001" customHeight="1">
      <c r="C154" s="14"/>
      <c r="I154" s="82"/>
      <c r="J154" s="94" t="s">
        <v>91</v>
      </c>
      <c r="K154" s="94"/>
      <c r="L154" s="94"/>
      <c r="M154" s="94"/>
      <c r="N154" s="94"/>
      <c r="O154" s="94"/>
      <c r="P154" s="94"/>
      <c r="Q154" s="94"/>
      <c r="R154" s="94"/>
      <c r="S154" s="94"/>
      <c r="T154" s="94"/>
      <c r="Z154" s="239"/>
    </row>
    <row r="155" spans="1:26" ht="20.100000000000001" customHeight="1">
      <c r="A155" s="1">
        <f>IFERROR(IF(AND($I153="する",OR(TRIM($I155)="",NOT(OR(IFERROR(SEARCH(" ",$I155),0)&gt;0,IFERROR(SEARCH("　",$I155),0)&gt;0)))),1001,0),3)</f>
        <v>0</v>
      </c>
      <c r="C155" s="13"/>
      <c r="D155" s="22">
        <v>2</v>
      </c>
      <c r="E155" s="1" t="s">
        <v>89</v>
      </c>
      <c r="I155" s="73"/>
      <c r="J155" s="73"/>
      <c r="K155" s="73"/>
      <c r="L155" s="73"/>
      <c r="M155" s="73"/>
      <c r="N155" s="73"/>
      <c r="O155" s="73"/>
      <c r="P155" s="73"/>
      <c r="Q155" s="73"/>
      <c r="R155" s="73"/>
      <c r="S155" s="73"/>
      <c r="T155" s="73"/>
      <c r="U155" s="73"/>
      <c r="V155" s="73"/>
      <c r="W155" s="73"/>
      <c r="X155" s="73"/>
      <c r="Y155" s="73"/>
      <c r="Z155" s="239"/>
    </row>
    <row r="156" spans="1:26" ht="20.100000000000001" customHeight="1">
      <c r="C156" s="13"/>
      <c r="D156" s="22"/>
      <c r="I156" s="74"/>
      <c r="J156" s="94" t="s">
        <v>177</v>
      </c>
      <c r="K156" s="94"/>
      <c r="L156" s="94"/>
      <c r="M156" s="94"/>
      <c r="N156" s="94"/>
      <c r="O156" s="94"/>
      <c r="P156" s="94"/>
      <c r="Q156" s="94"/>
      <c r="R156" s="94"/>
      <c r="S156" s="94"/>
      <c r="T156" s="94"/>
      <c r="U156" s="94"/>
      <c r="V156" s="94"/>
      <c r="W156" s="94"/>
      <c r="X156" s="94"/>
      <c r="Y156" s="94"/>
      <c r="Z156" s="239"/>
    </row>
    <row r="157" spans="1:26" ht="20.100000000000001" customHeight="1">
      <c r="A157" s="1">
        <f>IFERROR(IF(AND($I153="する",OR(TRIM($I157)="",NOT(OR(IFERROR(SEARCH(" ",$I157),0)&gt;0,IFERROR(SEARCH("　",$I157),0)&gt;0)))),1001,0),3)</f>
        <v>0</v>
      </c>
      <c r="C157" s="13"/>
      <c r="D157" s="22">
        <v>3</v>
      </c>
      <c r="E157" s="1" t="s">
        <v>184</v>
      </c>
      <c r="I157" s="73"/>
      <c r="J157" s="73"/>
      <c r="K157" s="73"/>
      <c r="L157" s="73"/>
      <c r="M157" s="73"/>
      <c r="N157" s="73"/>
      <c r="O157" s="73"/>
      <c r="P157" s="73"/>
      <c r="Q157" s="73"/>
      <c r="R157" s="73"/>
      <c r="S157" s="73"/>
      <c r="T157" s="73"/>
      <c r="U157" s="73"/>
      <c r="V157" s="73"/>
      <c r="W157" s="73"/>
      <c r="X157" s="73"/>
      <c r="Y157" s="73"/>
      <c r="Z157" s="239"/>
    </row>
    <row r="158" spans="1:26" ht="20.100000000000001" customHeight="1">
      <c r="C158" s="14"/>
      <c r="I158" s="74"/>
      <c r="J158" s="94" t="s">
        <v>11</v>
      </c>
      <c r="K158" s="94"/>
      <c r="L158" s="94"/>
      <c r="M158" s="94"/>
      <c r="N158" s="94"/>
      <c r="O158" s="94"/>
      <c r="P158" s="94"/>
      <c r="Q158" s="94"/>
      <c r="R158" s="94"/>
      <c r="S158" s="94"/>
      <c r="T158" s="94"/>
      <c r="U158" s="94"/>
      <c r="V158" s="94"/>
      <c r="W158" s="94"/>
      <c r="X158" s="94"/>
      <c r="Y158" s="94"/>
      <c r="Z158" s="239"/>
    </row>
    <row r="159" spans="1:26" ht="20.100000000000001" customHeight="1">
      <c r="A159" s="1">
        <f>IFERROR(IF(AND($I153="する",OR(TRIM($I159)="",LEN($I159)&lt;&gt;8,NOT(ISNUMBER(VALUE($I159))),IFERROR(SEARCH("-",$I159),0)&gt;0)),1001,0),3)</f>
        <v>0</v>
      </c>
      <c r="C159" s="13"/>
      <c r="D159" s="22">
        <v>4</v>
      </c>
      <c r="E159" s="1" t="s">
        <v>137</v>
      </c>
      <c r="I159" s="73"/>
      <c r="J159" s="73"/>
      <c r="K159" s="73"/>
      <c r="L159" s="73"/>
      <c r="M159" s="73"/>
      <c r="Z159" s="239"/>
    </row>
    <row r="160" spans="1:26" ht="20.100000000000001" customHeight="1">
      <c r="C160" s="14"/>
      <c r="I160" s="70"/>
      <c r="J160" s="94" t="s">
        <v>127</v>
      </c>
      <c r="K160" s="92"/>
      <c r="L160" s="92"/>
      <c r="M160" s="92"/>
      <c r="N160" s="92"/>
      <c r="O160" s="92"/>
      <c r="P160" s="92"/>
      <c r="Q160" s="92"/>
      <c r="R160" s="92"/>
      <c r="S160" s="92"/>
      <c r="T160" s="92"/>
      <c r="U160" s="92"/>
      <c r="V160" s="92"/>
      <c r="W160" s="92"/>
      <c r="X160" s="92"/>
      <c r="Y160" s="92"/>
      <c r="Z160" s="239"/>
    </row>
    <row r="161" spans="1:27" ht="20.100000000000001" customHeight="1">
      <c r="A161" s="1">
        <f>IFERROR(IF(AND($I153="する",TRIM($I161)=""),1001,0),3)</f>
        <v>0</v>
      </c>
      <c r="C161" s="13"/>
      <c r="D161" s="22">
        <v>5</v>
      </c>
      <c r="E161" s="1" t="s">
        <v>3</v>
      </c>
      <c r="I161" s="71"/>
      <c r="J161" s="93"/>
      <c r="K161" s="93"/>
      <c r="L161" s="93"/>
      <c r="M161" s="93"/>
      <c r="Z161" s="239"/>
    </row>
    <row r="162" spans="1:27" ht="20.100000000000001" customHeight="1">
      <c r="C162" s="13"/>
      <c r="D162" s="22"/>
      <c r="I162" s="70"/>
      <c r="J162" s="94" t="s">
        <v>133</v>
      </c>
      <c r="K162" s="92"/>
      <c r="L162" s="92"/>
      <c r="M162" s="92"/>
      <c r="N162" s="92"/>
      <c r="O162" s="92"/>
      <c r="P162" s="92"/>
      <c r="Q162" s="92"/>
      <c r="R162" s="92"/>
      <c r="S162" s="92"/>
      <c r="T162" s="92"/>
      <c r="U162" s="92"/>
      <c r="V162" s="92"/>
      <c r="W162" s="92"/>
      <c r="X162" s="92"/>
      <c r="Y162" s="92"/>
      <c r="Z162" s="239"/>
    </row>
    <row r="163" spans="1:27" ht="20.100000000000001" customHeight="1">
      <c r="A163" s="1">
        <f>IFERROR(IF(AND($I153="する",AND($I163&lt;&gt;"",OR(ISERROR(FIND("@"&amp;LEFT($I163,3)&amp;"@",都道府県3))=FALSE,ISERROR(FIND("@"&amp;LEFT($I163,4)&amp;"@",都道府県4))=FALSE))=FALSE),1001,0),3)</f>
        <v>0</v>
      </c>
      <c r="C163" s="13"/>
      <c r="D163" s="22">
        <v>6</v>
      </c>
      <c r="E163" s="1" t="s">
        <v>149</v>
      </c>
      <c r="I163" s="72"/>
      <c r="J163" s="72"/>
      <c r="K163" s="72"/>
      <c r="L163" s="72"/>
      <c r="M163" s="72"/>
      <c r="N163" s="72"/>
      <c r="O163" s="72"/>
      <c r="P163" s="72"/>
      <c r="Q163" s="184"/>
      <c r="R163" s="72"/>
      <c r="S163" s="72"/>
      <c r="T163" s="72"/>
      <c r="U163" s="72"/>
      <c r="V163" s="72"/>
      <c r="W163" s="72"/>
      <c r="X163" s="72"/>
      <c r="Y163" s="72"/>
      <c r="Z163" s="239"/>
    </row>
    <row r="164" spans="1:27" ht="20.100000000000001" customHeight="1">
      <c r="C164" s="13"/>
      <c r="D164" s="22"/>
      <c r="I164" s="70"/>
      <c r="J164" s="94" t="s">
        <v>18</v>
      </c>
      <c r="K164" s="92"/>
      <c r="L164" s="92"/>
      <c r="M164" s="92"/>
      <c r="N164" s="92"/>
      <c r="O164" s="92"/>
      <c r="P164" s="92"/>
      <c r="Q164" s="92"/>
      <c r="R164" s="92"/>
      <c r="S164" s="92"/>
      <c r="T164" s="92"/>
      <c r="U164" s="92"/>
      <c r="V164" s="92"/>
      <c r="W164" s="92"/>
      <c r="X164" s="92"/>
      <c r="Y164" s="92"/>
      <c r="Z164" s="239"/>
    </row>
    <row r="165" spans="1:27" ht="20.100000000000001" customHeight="1">
      <c r="A165" s="1">
        <f>IFERROR(IF(AND($I153="する",NOT(AND(TRIM($I165)&lt;&gt;"",ISNUMBER(VALUE(SUBSTITUTE($I165,"-",""))),IFERROR(SEARCH("-",$I165),0)&gt;0))),1001,0),3)</f>
        <v>0</v>
      </c>
      <c r="C165" s="13"/>
      <c r="D165" s="22">
        <v>7</v>
      </c>
      <c r="E165" s="1" t="s">
        <v>8</v>
      </c>
      <c r="I165" s="73"/>
      <c r="J165" s="73"/>
      <c r="K165" s="73"/>
      <c r="L165" s="73"/>
      <c r="M165" s="73"/>
      <c r="Y165" s="92"/>
      <c r="Z165" s="239"/>
    </row>
    <row r="166" spans="1:27" ht="20.100000000000001" customHeight="1">
      <c r="C166" s="14"/>
      <c r="I166" s="70"/>
      <c r="J166" s="94" t="s">
        <v>178</v>
      </c>
      <c r="K166" s="92"/>
      <c r="L166" s="92"/>
      <c r="M166" s="92"/>
      <c r="N166" s="92"/>
      <c r="O166" s="92"/>
      <c r="P166" s="92"/>
      <c r="Q166" s="92"/>
      <c r="R166" s="92"/>
      <c r="S166" s="92"/>
      <c r="T166" s="92"/>
      <c r="U166" s="92"/>
      <c r="V166" s="92"/>
      <c r="W166" s="92"/>
      <c r="X166" s="92"/>
      <c r="Y166" s="92"/>
      <c r="Z166" s="239"/>
    </row>
    <row r="167" spans="1:27" ht="20.100000000000001" customHeight="1">
      <c r="A167" s="1">
        <f>IFERROR(IF(AND($I153="する",AND(TRIM($I167)&lt;&gt;"",NOT(AND(ISNUMBER(VALUE(SUBSTITUTE($I167,"-",""))),IFERROR(SEARCH("-",$I167),0)&gt;0)))),1001,0),3)</f>
        <v>0</v>
      </c>
      <c r="C167" s="13"/>
      <c r="D167" s="22">
        <v>8</v>
      </c>
      <c r="E167" s="1" t="s">
        <v>4</v>
      </c>
      <c r="I167" s="73"/>
      <c r="J167" s="73"/>
      <c r="K167" s="73"/>
      <c r="L167" s="73"/>
      <c r="M167" s="73"/>
      <c r="N167" s="92"/>
      <c r="O167" s="92"/>
      <c r="P167" s="92"/>
      <c r="Q167" s="92"/>
      <c r="R167" s="92"/>
      <c r="S167" s="92"/>
      <c r="T167" s="92"/>
      <c r="U167" s="92"/>
      <c r="V167" s="92"/>
      <c r="W167" s="92"/>
      <c r="X167" s="92"/>
      <c r="Y167" s="92"/>
      <c r="Z167" s="239"/>
    </row>
    <row r="168" spans="1:27" ht="20.100000000000001" customHeight="1">
      <c r="C168" s="14"/>
      <c r="I168" s="70"/>
      <c r="J168" s="94" t="s">
        <v>178</v>
      </c>
      <c r="K168" s="92"/>
      <c r="L168" s="92"/>
      <c r="M168" s="92"/>
      <c r="N168" s="92"/>
      <c r="O168" s="92"/>
      <c r="P168" s="92"/>
      <c r="Q168" s="92"/>
      <c r="R168" s="92"/>
      <c r="S168" s="92"/>
      <c r="T168" s="92"/>
      <c r="U168" s="92"/>
      <c r="V168" s="92"/>
      <c r="W168" s="92"/>
      <c r="X168" s="92"/>
      <c r="Y168" s="92"/>
      <c r="Z168" s="239"/>
    </row>
    <row r="169" spans="1:27" ht="20.100000000000001" customHeight="1">
      <c r="A169" s="1">
        <f>IFERROR(IF(AND($I153="する",AND(TRIM($I169)&lt;&gt;"",NOT(IFERROR(SEARCH("@",$I169),0)&gt;0))),1001,0),3)</f>
        <v>0</v>
      </c>
      <c r="C169" s="13"/>
      <c r="D169" s="22">
        <v>9</v>
      </c>
      <c r="E169" s="1" t="s">
        <v>150</v>
      </c>
      <c r="I169" s="73"/>
      <c r="J169" s="73"/>
      <c r="K169" s="73"/>
      <c r="L169" s="73"/>
      <c r="M169" s="73"/>
      <c r="N169" s="73"/>
      <c r="O169" s="73"/>
      <c r="P169" s="73"/>
      <c r="Q169" s="186"/>
      <c r="R169" s="73"/>
      <c r="S169" s="73"/>
      <c r="T169" s="73"/>
      <c r="U169" s="73"/>
      <c r="V169" s="73"/>
      <c r="W169" s="73"/>
      <c r="X169" s="73"/>
      <c r="Y169" s="73"/>
      <c r="Z169" s="239"/>
    </row>
    <row r="170" spans="1:27" ht="20.100000000000001" customHeight="1">
      <c r="C170" s="14"/>
      <c r="I170" s="70"/>
      <c r="J170" s="95" t="s">
        <v>197</v>
      </c>
      <c r="K170" s="113"/>
      <c r="L170" s="92"/>
      <c r="M170" s="92"/>
      <c r="N170" s="92"/>
      <c r="O170" s="92"/>
      <c r="P170" s="92"/>
      <c r="Q170" s="189"/>
      <c r="R170" s="92"/>
      <c r="S170" s="92"/>
      <c r="T170" s="92"/>
      <c r="U170" s="92"/>
      <c r="V170" s="92"/>
      <c r="W170" s="92"/>
      <c r="X170" s="92"/>
      <c r="Y170" s="92"/>
      <c r="Z170" s="239"/>
    </row>
    <row r="171" spans="1:27" ht="20.100000000000001" customHeight="1">
      <c r="C171" s="15"/>
      <c r="D171" s="24"/>
      <c r="E171" s="24"/>
      <c r="F171" s="24"/>
      <c r="G171" s="24"/>
      <c r="H171" s="24"/>
      <c r="I171" s="83"/>
      <c r="J171" s="83"/>
      <c r="K171" s="81"/>
      <c r="L171" s="83"/>
      <c r="M171" s="83"/>
      <c r="N171" s="83"/>
      <c r="O171" s="83"/>
      <c r="P171" s="83"/>
      <c r="Q171" s="83"/>
      <c r="R171" s="83"/>
      <c r="S171" s="83"/>
      <c r="T171" s="83"/>
      <c r="U171" s="83"/>
      <c r="V171" s="83"/>
      <c r="W171" s="83"/>
      <c r="X171" s="83"/>
      <c r="Y171" s="154"/>
      <c r="Z171" s="242"/>
      <c r="AA171" s="59"/>
    </row>
    <row r="172" spans="1:27" ht="20.100000000000001" customHeight="1">
      <c r="I172" s="77"/>
      <c r="J172" s="77"/>
      <c r="K172" s="77"/>
      <c r="L172" s="77"/>
      <c r="M172" s="77"/>
      <c r="N172" s="77"/>
      <c r="O172" s="77"/>
      <c r="P172" s="77"/>
      <c r="Q172" s="77"/>
      <c r="R172" s="77"/>
      <c r="S172" s="77"/>
      <c r="T172" s="77"/>
      <c r="U172" s="77"/>
      <c r="V172" s="77"/>
      <c r="W172" s="77"/>
      <c r="X172" s="77"/>
      <c r="Y172" s="155"/>
      <c r="AA172" s="59"/>
    </row>
    <row r="173" spans="1:27" ht="20.100000000000001" customHeight="1">
      <c r="J173" s="77"/>
      <c r="K173" s="4"/>
    </row>
    <row r="174" spans="1:27" ht="20.100000000000001" customHeight="1">
      <c r="C174" s="11" t="s">
        <v>30</v>
      </c>
      <c r="D174" s="20"/>
      <c r="E174" s="20"/>
      <c r="F174" s="20"/>
      <c r="G174" s="20"/>
      <c r="H174" s="63"/>
      <c r="I174" s="84"/>
      <c r="J174" s="24"/>
      <c r="K174" s="24"/>
      <c r="L174" s="24"/>
    </row>
    <row r="175" spans="1:27" ht="20.100000000000001" customHeight="1">
      <c r="C175" s="12"/>
      <c r="D175" s="25"/>
      <c r="E175" s="25"/>
      <c r="F175" s="25"/>
      <c r="G175" s="25"/>
      <c r="H175" s="25"/>
      <c r="I175" s="25"/>
      <c r="J175" s="25"/>
      <c r="K175" s="25"/>
      <c r="L175" s="25"/>
      <c r="M175" s="69"/>
      <c r="N175" s="69"/>
      <c r="O175" s="69"/>
      <c r="P175" s="69"/>
      <c r="Q175" s="130"/>
      <c r="R175" s="69"/>
      <c r="S175" s="69"/>
      <c r="T175" s="69"/>
      <c r="U175" s="69"/>
      <c r="V175" s="69"/>
      <c r="W175" s="69"/>
      <c r="X175" s="69"/>
      <c r="Y175" s="130"/>
      <c r="Z175" s="243"/>
    </row>
    <row r="176" spans="1:27" ht="20.100000000000001" hidden="1" customHeight="1">
      <c r="C176" s="12"/>
      <c r="D176" s="25"/>
      <c r="E176" s="25"/>
      <c r="F176" s="25"/>
      <c r="G176" s="25"/>
      <c r="H176" s="25"/>
      <c r="I176" s="25"/>
      <c r="J176" s="25"/>
      <c r="K176" s="25"/>
      <c r="L176" s="25"/>
      <c r="Q176" s="131"/>
      <c r="Y176" s="131"/>
      <c r="Z176" s="244"/>
    </row>
    <row r="177" spans="1:26" ht="20.100000000000001" hidden="1" customHeight="1">
      <c r="C177" s="12"/>
      <c r="D177" s="25"/>
      <c r="E177" s="25"/>
      <c r="F177" s="25"/>
      <c r="G177" s="25"/>
      <c r="H177" s="25"/>
      <c r="I177" s="25"/>
      <c r="J177" s="25"/>
      <c r="K177" s="25"/>
      <c r="L177" s="25"/>
      <c r="Q177" s="131"/>
      <c r="Y177" s="131"/>
      <c r="Z177" s="244"/>
    </row>
    <row r="178" spans="1:26" ht="20.100000000000001" hidden="1" customHeight="1">
      <c r="C178" s="12"/>
      <c r="D178" s="25"/>
      <c r="E178" s="25"/>
      <c r="F178" s="25"/>
      <c r="G178" s="25"/>
      <c r="H178" s="25"/>
      <c r="I178" s="25"/>
      <c r="J178" s="25"/>
      <c r="K178" s="25"/>
      <c r="L178" s="25"/>
      <c r="Q178" s="131"/>
      <c r="Y178" s="131"/>
      <c r="Z178" s="244"/>
    </row>
    <row r="179" spans="1:26" ht="20.100000000000001" hidden="1" customHeight="1">
      <c r="C179" s="12"/>
      <c r="D179" s="25"/>
      <c r="E179" s="25"/>
      <c r="F179" s="25"/>
      <c r="G179" s="25"/>
      <c r="H179" s="25"/>
      <c r="I179" s="25"/>
      <c r="J179" s="25"/>
      <c r="K179" s="25"/>
      <c r="L179" s="25"/>
      <c r="Q179" s="131"/>
      <c r="Y179" s="131"/>
      <c r="Z179" s="244"/>
    </row>
    <row r="180" spans="1:26" ht="20.100000000000001" customHeight="1">
      <c r="C180" s="13"/>
      <c r="D180" s="22">
        <v>1</v>
      </c>
      <c r="E180" s="1" t="s">
        <v>94</v>
      </c>
      <c r="P180" s="172"/>
      <c r="Q180" s="192"/>
      <c r="R180" s="192"/>
      <c r="S180" s="192"/>
      <c r="T180" s="192"/>
      <c r="U180" s="192"/>
      <c r="V180" s="192"/>
      <c r="W180" s="192"/>
      <c r="X180" s="192"/>
      <c r="Y180" s="192"/>
      <c r="Z180" s="239"/>
    </row>
    <row r="181" spans="1:26" ht="45" customHeight="1">
      <c r="C181" s="13"/>
      <c r="D181" s="22"/>
      <c r="E181" s="27" t="s">
        <v>152</v>
      </c>
      <c r="F181" s="27"/>
      <c r="G181" s="27"/>
      <c r="H181" s="27"/>
      <c r="I181" s="27"/>
      <c r="J181" s="27"/>
      <c r="K181" s="27"/>
      <c r="L181" s="27"/>
      <c r="M181" s="27"/>
      <c r="N181" s="27"/>
      <c r="O181" s="27"/>
      <c r="P181" s="27"/>
      <c r="Q181" s="27"/>
      <c r="R181" s="27"/>
      <c r="S181" s="27"/>
      <c r="T181" s="27"/>
      <c r="U181" s="27"/>
      <c r="V181" s="27"/>
      <c r="W181" s="27"/>
      <c r="X181" s="27"/>
      <c r="Y181" s="27"/>
      <c r="Z181" s="239"/>
    </row>
    <row r="182" spans="1:26" ht="20.100000000000001" customHeight="1">
      <c r="A182" s="1">
        <f>IFERROR(IF(COUNTIF($K183:$K186,"○")&gt;1,1001,0),3)</f>
        <v>0</v>
      </c>
      <c r="B182" s="5"/>
      <c r="C182" s="13"/>
      <c r="D182" s="22"/>
      <c r="E182" s="31" t="s">
        <v>96</v>
      </c>
      <c r="F182" s="46"/>
      <c r="G182" s="46"/>
      <c r="H182" s="46"/>
      <c r="I182" s="46"/>
      <c r="J182" s="100"/>
      <c r="K182" s="114" t="s">
        <v>98</v>
      </c>
      <c r="L182" s="123"/>
      <c r="M182" s="136"/>
      <c r="N182" s="150" t="s">
        <v>99</v>
      </c>
      <c r="O182" s="163"/>
      <c r="P182" s="163"/>
      <c r="Q182" s="163"/>
      <c r="R182" s="163"/>
      <c r="S182" s="163"/>
      <c r="T182" s="163"/>
      <c r="U182" s="163"/>
      <c r="V182" s="205"/>
      <c r="W182" s="114" t="s">
        <v>72</v>
      </c>
      <c r="X182" s="123"/>
      <c r="Y182" s="136"/>
      <c r="Z182" s="239"/>
    </row>
    <row r="183" spans="1:26" ht="20.100000000000001" customHeight="1">
      <c r="C183" s="13"/>
      <c r="D183" s="29"/>
      <c r="E183" s="32" t="s">
        <v>100</v>
      </c>
      <c r="F183" s="47"/>
      <c r="G183" s="47"/>
      <c r="H183" s="47"/>
      <c r="I183" s="47"/>
      <c r="J183" s="101"/>
      <c r="K183" s="115"/>
      <c r="L183" s="124"/>
      <c r="M183" s="137"/>
      <c r="N183" s="151"/>
      <c r="O183" s="164"/>
      <c r="P183" s="164"/>
      <c r="Q183" s="164"/>
      <c r="R183" s="164"/>
      <c r="S183" s="164"/>
      <c r="T183" s="164"/>
      <c r="U183" s="164"/>
      <c r="V183" s="206"/>
      <c r="W183" s="214"/>
      <c r="X183" s="219"/>
      <c r="Y183" s="226"/>
      <c r="Z183" s="239"/>
    </row>
    <row r="184" spans="1:26" ht="20.100000000000001" customHeight="1">
      <c r="A184" s="1">
        <f>IFERROR(IF(AND($K184="○",TRIM($N184)=""),1001,0),3)</f>
        <v>0</v>
      </c>
      <c r="C184" s="13"/>
      <c r="D184" s="29"/>
      <c r="E184" s="33" t="s">
        <v>102</v>
      </c>
      <c r="F184" s="48"/>
      <c r="G184" s="48"/>
      <c r="H184" s="48"/>
      <c r="I184" s="48"/>
      <c r="J184" s="102"/>
      <c r="K184" s="116"/>
      <c r="L184" s="125"/>
      <c r="M184" s="138"/>
      <c r="N184" s="152"/>
      <c r="O184" s="165"/>
      <c r="P184" s="165"/>
      <c r="Q184" s="165"/>
      <c r="R184" s="165"/>
      <c r="S184" s="165"/>
      <c r="T184" s="165"/>
      <c r="U184" s="165"/>
      <c r="V184" s="207"/>
      <c r="W184" s="215"/>
      <c r="X184" s="220"/>
      <c r="Y184" s="227"/>
      <c r="Z184" s="239"/>
    </row>
    <row r="185" spans="1:26" ht="20.100000000000001" customHeight="1">
      <c r="A185" s="1">
        <f>IFERROR(IF(AND($K185="○",TRIM($N185)=""),1001,0),3)</f>
        <v>0</v>
      </c>
      <c r="C185" s="13"/>
      <c r="D185" s="29"/>
      <c r="E185" s="33" t="s">
        <v>103</v>
      </c>
      <c r="F185" s="48"/>
      <c r="G185" s="48"/>
      <c r="H185" s="48"/>
      <c r="I185" s="48"/>
      <c r="J185" s="102"/>
      <c r="K185" s="116"/>
      <c r="L185" s="125"/>
      <c r="M185" s="138"/>
      <c r="N185" s="152"/>
      <c r="O185" s="165"/>
      <c r="P185" s="165"/>
      <c r="Q185" s="165"/>
      <c r="R185" s="165"/>
      <c r="S185" s="165"/>
      <c r="T185" s="165"/>
      <c r="U185" s="165"/>
      <c r="V185" s="207"/>
      <c r="W185" s="216">
        <v>100</v>
      </c>
      <c r="X185" s="221"/>
      <c r="Y185" s="228" t="s">
        <v>34</v>
      </c>
      <c r="Z185" s="239"/>
    </row>
    <row r="186" spans="1:26" ht="20.100000000000001" customHeight="1">
      <c r="A186" s="1">
        <f>IFERROR(IF(AND($K186="○",OR(TRIM($N186)="",TRIM($W186)="")),1001,0),3)</f>
        <v>0</v>
      </c>
      <c r="C186" s="13"/>
      <c r="D186" s="29"/>
      <c r="E186" s="34" t="s">
        <v>105</v>
      </c>
      <c r="F186" s="49"/>
      <c r="G186" s="49"/>
      <c r="H186" s="49"/>
      <c r="I186" s="49"/>
      <c r="J186" s="103"/>
      <c r="K186" s="117"/>
      <c r="L186" s="126"/>
      <c r="M186" s="139"/>
      <c r="N186" s="152"/>
      <c r="O186" s="166"/>
      <c r="P186" s="173"/>
      <c r="Q186" s="166"/>
      <c r="R186" s="166"/>
      <c r="S186" s="166"/>
      <c r="T186" s="166"/>
      <c r="U186" s="166"/>
      <c r="V186" s="208"/>
      <c r="W186" s="87"/>
      <c r="X186" s="222"/>
      <c r="Y186" s="229" t="s">
        <v>34</v>
      </c>
      <c r="Z186" s="239"/>
    </row>
    <row r="187" spans="1:26" ht="20.100000000000001" customHeight="1">
      <c r="C187" s="13"/>
      <c r="D187" s="29"/>
      <c r="E187" s="35"/>
      <c r="F187" s="50"/>
      <c r="G187" s="50"/>
      <c r="H187" s="50"/>
      <c r="I187" s="50"/>
      <c r="J187" s="104"/>
      <c r="K187" s="118"/>
      <c r="L187" s="127"/>
      <c r="M187" s="140"/>
      <c r="N187" s="153"/>
      <c r="O187" s="167"/>
      <c r="P187" s="174"/>
      <c r="Q187" s="167"/>
      <c r="R187" s="167"/>
      <c r="S187" s="167"/>
      <c r="T187" s="167"/>
      <c r="U187" s="167"/>
      <c r="V187" s="209"/>
      <c r="W187" s="89"/>
      <c r="X187" s="223"/>
      <c r="Y187" s="230" t="s">
        <v>34</v>
      </c>
      <c r="Z187" s="239"/>
    </row>
    <row r="188" spans="1:26" ht="20.100000000000001" customHeight="1">
      <c r="C188" s="13"/>
      <c r="D188" s="22"/>
      <c r="E188" s="36"/>
      <c r="F188" s="36"/>
      <c r="G188" s="36"/>
      <c r="H188" s="36"/>
      <c r="I188" s="36"/>
      <c r="J188" s="36"/>
      <c r="K188" s="92"/>
      <c r="L188" s="92"/>
      <c r="M188" s="92"/>
      <c r="N188" s="92"/>
      <c r="O188" s="92"/>
      <c r="P188" s="92"/>
      <c r="Q188" s="92"/>
      <c r="R188" s="92"/>
      <c r="S188" s="92"/>
      <c r="T188" s="92"/>
      <c r="U188" s="92"/>
      <c r="V188" s="92"/>
      <c r="W188" s="92"/>
      <c r="X188" s="92"/>
      <c r="Y188" s="92"/>
      <c r="Z188" s="239"/>
    </row>
    <row r="189" spans="1:26" ht="20.100000000000001" customHeight="1">
      <c r="A189" s="1">
        <f>IFERROR(IF(TRIM($I189)="",1001,0),3)</f>
        <v>1001</v>
      </c>
      <c r="C189" s="13"/>
      <c r="D189" s="22">
        <v>2</v>
      </c>
      <c r="E189" s="1" t="s">
        <v>16</v>
      </c>
      <c r="I189" s="85"/>
      <c r="J189" s="85"/>
      <c r="K189" s="85"/>
      <c r="L189" s="85"/>
      <c r="M189" s="85"/>
      <c r="N189" s="1" t="s">
        <v>0</v>
      </c>
      <c r="Z189" s="239"/>
    </row>
    <row r="190" spans="1:26" ht="20.100000000000001" customHeight="1">
      <c r="C190" s="14"/>
      <c r="I190" s="70"/>
      <c r="J190" s="94" t="s">
        <v>192</v>
      </c>
      <c r="K190" s="94"/>
      <c r="L190" s="94"/>
      <c r="M190" s="94"/>
      <c r="N190" s="94"/>
      <c r="O190" s="94"/>
      <c r="P190" s="94"/>
      <c r="Q190" s="94"/>
      <c r="R190" s="94"/>
      <c r="S190" s="94"/>
      <c r="T190" s="94"/>
      <c r="U190" s="94"/>
      <c r="V190" s="94"/>
      <c r="W190" s="94"/>
      <c r="X190" s="94"/>
      <c r="Y190" s="94"/>
      <c r="Z190" s="239"/>
    </row>
    <row r="191" spans="1:26" ht="20.100000000000001" customHeight="1">
      <c r="C191" s="13"/>
      <c r="D191" s="22">
        <v>3</v>
      </c>
      <c r="E191" s="1" t="s">
        <v>138</v>
      </c>
      <c r="I191" s="85"/>
      <c r="J191" s="85"/>
      <c r="K191" s="85"/>
      <c r="L191" s="85"/>
      <c r="M191" s="85"/>
      <c r="N191" s="1" t="s">
        <v>0</v>
      </c>
      <c r="O191" s="85"/>
      <c r="P191" s="175"/>
      <c r="Q191" s="175"/>
      <c r="R191" s="1" t="s">
        <v>151</v>
      </c>
      <c r="Z191" s="239"/>
    </row>
    <row r="192" spans="1:26" ht="20.100000000000001" customHeight="1">
      <c r="C192" s="14"/>
      <c r="I192" s="70"/>
      <c r="J192" s="94" t="s">
        <v>64</v>
      </c>
      <c r="K192" s="94"/>
      <c r="L192" s="94"/>
      <c r="M192" s="94"/>
      <c r="N192" s="94"/>
      <c r="O192" s="94"/>
      <c r="P192" s="94"/>
      <c r="Q192" s="94"/>
      <c r="R192" s="94"/>
      <c r="S192" s="94"/>
      <c r="T192" s="94"/>
      <c r="U192" s="94"/>
      <c r="V192" s="94"/>
      <c r="W192" s="94"/>
      <c r="X192" s="94"/>
      <c r="Y192" s="94"/>
      <c r="Z192" s="239"/>
    </row>
    <row r="193" spans="1:27" ht="20.100000000000001" customHeight="1">
      <c r="C193" s="13"/>
      <c r="D193" s="22">
        <v>4</v>
      </c>
      <c r="E193" s="1" t="s">
        <v>139</v>
      </c>
      <c r="I193" s="75"/>
      <c r="J193" s="105"/>
      <c r="K193" s="105"/>
      <c r="L193" s="105"/>
      <c r="M193" s="105"/>
      <c r="Z193" s="239"/>
    </row>
    <row r="194" spans="1:27" ht="20.100000000000001" customHeight="1">
      <c r="C194" s="14"/>
      <c r="I194" s="70"/>
      <c r="J194" s="94" t="str">
        <f>日付例&amp;"　年月日を入力してください。個人の場合や設立日が1900/3/31以前の場合は、入力不要です。"</f>
        <v>例)2024/4/1、R6/4/1　年月日を入力してください。個人の場合や設立日が1900/3/31以前の場合は、入力不要です。</v>
      </c>
      <c r="K194" s="92"/>
      <c r="L194" s="92"/>
      <c r="M194" s="92"/>
      <c r="N194" s="92"/>
      <c r="O194" s="92"/>
      <c r="P194" s="92"/>
      <c r="Q194" s="92"/>
      <c r="R194" s="92"/>
      <c r="S194" s="92"/>
      <c r="T194" s="92"/>
      <c r="U194" s="92"/>
      <c r="V194" s="92"/>
      <c r="W194" s="92"/>
      <c r="X194" s="92"/>
      <c r="Y194" s="92"/>
      <c r="Z194" s="239"/>
    </row>
    <row r="195" spans="1:27" ht="20.100000000000001" customHeight="1">
      <c r="C195" s="13"/>
      <c r="D195" s="22">
        <v>5</v>
      </c>
      <c r="E195" s="1" t="s">
        <v>200</v>
      </c>
      <c r="I195" s="64"/>
      <c r="J195" s="64"/>
      <c r="K195" s="64"/>
      <c r="L195" s="64"/>
      <c r="Z195" s="239"/>
    </row>
    <row r="196" spans="1:27" ht="20.100000000000001" customHeight="1">
      <c r="A196" s="1">
        <f>IFERROR(IF(TRIM($I196)="",1001,0),3)</f>
        <v>1001</v>
      </c>
      <c r="C196" s="13"/>
      <c r="E196" s="37" t="s">
        <v>185</v>
      </c>
      <c r="F196" s="51"/>
      <c r="G196" s="51"/>
      <c r="H196" s="65"/>
      <c r="I196" s="86"/>
      <c r="J196" s="106"/>
      <c r="K196" s="106"/>
      <c r="L196" s="106"/>
      <c r="M196" s="141"/>
      <c r="Z196" s="239"/>
    </row>
    <row r="197" spans="1:27" ht="20.100000000000001" customHeight="1">
      <c r="A197" s="1">
        <f>IFERROR(IF(TRIM($I197)="",1001,0),3)</f>
        <v>1001</v>
      </c>
      <c r="C197" s="13"/>
      <c r="D197" s="22"/>
      <c r="E197" s="38" t="s">
        <v>186</v>
      </c>
      <c r="F197" s="52"/>
      <c r="G197" s="52"/>
      <c r="H197" s="66"/>
      <c r="I197" s="87"/>
      <c r="J197" s="107"/>
      <c r="K197" s="107"/>
      <c r="L197" s="107"/>
      <c r="M197" s="142"/>
      <c r="Z197" s="239"/>
    </row>
    <row r="198" spans="1:27" ht="20.100000000000001" customHeight="1">
      <c r="A198" s="1">
        <f>IFERROR(IF(TRIM($I198)="",1001,0),3)</f>
        <v>1001</v>
      </c>
      <c r="C198" s="13"/>
      <c r="D198" s="22"/>
      <c r="E198" s="39" t="s">
        <v>108</v>
      </c>
      <c r="F198" s="53"/>
      <c r="G198" s="53"/>
      <c r="H198" s="67"/>
      <c r="I198" s="87"/>
      <c r="J198" s="107"/>
      <c r="K198" s="107"/>
      <c r="L198" s="107"/>
      <c r="M198" s="142"/>
      <c r="Z198" s="239"/>
    </row>
    <row r="199" spans="1:27" ht="20.100000000000001" customHeight="1">
      <c r="C199" s="13"/>
      <c r="D199" s="22"/>
      <c r="E199" s="38" t="s">
        <v>120</v>
      </c>
      <c r="F199" s="52"/>
      <c r="G199" s="52"/>
      <c r="H199" s="66"/>
      <c r="I199" s="88">
        <f>I196+I197+I198</f>
        <v>0</v>
      </c>
      <c r="J199" s="108"/>
      <c r="K199" s="108"/>
      <c r="L199" s="108"/>
      <c r="M199" s="143"/>
      <c r="Z199" s="239"/>
    </row>
    <row r="200" spans="1:27" ht="20.100000000000001" customHeight="1">
      <c r="A200" s="1">
        <f>IFERROR(IF(TRIM($I200)="",1001,0),3)</f>
        <v>1001</v>
      </c>
      <c r="C200" s="13"/>
      <c r="D200" s="22"/>
      <c r="E200" s="40" t="s">
        <v>187</v>
      </c>
      <c r="F200" s="54"/>
      <c r="G200" s="54"/>
      <c r="H200" s="68"/>
      <c r="I200" s="89"/>
      <c r="J200" s="109"/>
      <c r="K200" s="109"/>
      <c r="L200" s="109"/>
      <c r="M200" s="144"/>
      <c r="Z200" s="239"/>
    </row>
    <row r="201" spans="1:27" ht="20.100000000000001" customHeight="1">
      <c r="C201" s="13"/>
      <c r="D201" s="22"/>
      <c r="E201" s="41"/>
      <c r="F201" s="55"/>
      <c r="G201" s="59"/>
      <c r="H201" s="59"/>
      <c r="I201" s="90"/>
      <c r="J201" s="59"/>
      <c r="K201" s="59"/>
      <c r="Z201" s="239"/>
    </row>
    <row r="202" spans="1:27" ht="20.100000000000001" customHeight="1">
      <c r="C202" s="13"/>
      <c r="D202" s="22">
        <v>6</v>
      </c>
      <c r="E202" s="1" t="s">
        <v>107</v>
      </c>
      <c r="I202" s="73"/>
      <c r="J202" s="105"/>
      <c r="K202" s="105"/>
      <c r="L202" s="105"/>
      <c r="M202" s="105"/>
      <c r="Z202" s="239"/>
    </row>
    <row r="203" spans="1:27" ht="60" customHeight="1">
      <c r="C203" s="14"/>
      <c r="I203" s="70"/>
      <c r="J203" s="110" t="s">
        <v>53</v>
      </c>
      <c r="K203" s="110"/>
      <c r="L203" s="110"/>
      <c r="M203" s="110"/>
      <c r="N203" s="110"/>
      <c r="O203" s="110"/>
      <c r="P203" s="110"/>
      <c r="Q203" s="110"/>
      <c r="R203" s="110"/>
      <c r="S203" s="110"/>
      <c r="T203" s="110"/>
      <c r="U203" s="110"/>
      <c r="V203" s="110"/>
      <c r="W203" s="110"/>
      <c r="X203" s="110"/>
      <c r="Y203" s="110"/>
      <c r="Z203" s="239"/>
    </row>
    <row r="204" spans="1:27" ht="20.100000000000001" customHeight="1">
      <c r="C204" s="15"/>
      <c r="D204" s="24"/>
      <c r="E204" s="24"/>
      <c r="F204" s="24"/>
      <c r="G204" s="24"/>
      <c r="H204" s="24"/>
      <c r="I204" s="24"/>
      <c r="J204" s="83"/>
      <c r="K204" s="83"/>
      <c r="L204" s="128"/>
      <c r="M204" s="128"/>
      <c r="N204" s="154"/>
      <c r="O204" s="83"/>
      <c r="P204" s="176"/>
      <c r="Q204" s="176"/>
      <c r="R204" s="176"/>
      <c r="S204" s="154"/>
      <c r="T204" s="154"/>
      <c r="U204" s="154"/>
      <c r="V204" s="154"/>
      <c r="W204" s="154"/>
      <c r="X204" s="154"/>
      <c r="Y204" s="83"/>
      <c r="Z204" s="242"/>
    </row>
    <row r="205" spans="1:27" ht="20.100000000000001" customHeight="1">
      <c r="J205" s="77"/>
      <c r="K205" s="77"/>
      <c r="L205" s="129"/>
      <c r="M205" s="77"/>
      <c r="N205" s="155"/>
      <c r="O205" s="77"/>
      <c r="P205" s="177"/>
      <c r="Q205" s="177"/>
      <c r="R205" s="177"/>
      <c r="S205" s="155"/>
      <c r="T205" s="155"/>
      <c r="U205" s="155"/>
      <c r="V205" s="155"/>
      <c r="W205" s="155"/>
      <c r="X205" s="155"/>
      <c r="Y205" s="77"/>
    </row>
    <row r="206" spans="1:27" ht="20.100000000000001" customHeight="1">
      <c r="J206" s="77"/>
      <c r="K206" s="77"/>
      <c r="L206" s="131"/>
      <c r="N206" s="59"/>
      <c r="P206" s="90"/>
      <c r="Q206" s="90"/>
      <c r="R206" s="90"/>
      <c r="S206" s="59"/>
      <c r="T206" s="59"/>
      <c r="U206" s="59"/>
      <c r="V206" s="59"/>
      <c r="W206" s="59"/>
      <c r="X206" s="59"/>
      <c r="Y206" s="59"/>
      <c r="AA206" s="59"/>
    </row>
    <row r="207" spans="1:27" ht="20.100000000000001" customHeight="1">
      <c r="C207" s="11" t="s">
        <v>6</v>
      </c>
      <c r="D207" s="20"/>
      <c r="E207" s="20"/>
      <c r="F207" s="20"/>
      <c r="G207" s="20"/>
      <c r="H207" s="63"/>
      <c r="I207" s="91"/>
      <c r="L207" s="131"/>
      <c r="N207" s="59"/>
      <c r="P207" s="90"/>
      <c r="Q207" s="90"/>
      <c r="R207" s="90"/>
      <c r="S207" s="59"/>
      <c r="T207" s="59"/>
      <c r="U207" s="59"/>
      <c r="V207" s="59"/>
      <c r="W207" s="59"/>
      <c r="X207" s="59"/>
      <c r="Y207" s="59"/>
      <c r="AA207" s="59"/>
    </row>
    <row r="208" spans="1:27" ht="20.100000000000001" customHeight="1">
      <c r="C208" s="12"/>
      <c r="D208" s="21"/>
      <c r="E208" s="21"/>
      <c r="F208" s="21"/>
      <c r="G208" s="21"/>
      <c r="H208" s="21"/>
      <c r="I208" s="21"/>
      <c r="J208" s="69"/>
      <c r="K208" s="69"/>
      <c r="L208" s="130"/>
      <c r="M208" s="130"/>
      <c r="N208" s="156"/>
      <c r="O208" s="156"/>
      <c r="P208" s="178"/>
      <c r="Q208" s="178"/>
      <c r="R208" s="178"/>
      <c r="S208" s="156"/>
      <c r="T208" s="156"/>
      <c r="U208" s="156"/>
      <c r="V208" s="156"/>
      <c r="W208" s="156"/>
      <c r="X208" s="156"/>
      <c r="Y208" s="156"/>
      <c r="Z208" s="238"/>
      <c r="AA208" s="59"/>
    </row>
    <row r="209" spans="1:27" ht="15.75" hidden="1" customHeight="1">
      <c r="C209" s="12"/>
      <c r="D209" s="21"/>
      <c r="E209" s="21"/>
      <c r="F209" s="21"/>
      <c r="G209" s="21"/>
      <c r="H209" s="21"/>
      <c r="I209" s="21"/>
      <c r="L209" s="131"/>
      <c r="M209" s="131"/>
      <c r="N209" s="59"/>
      <c r="O209" s="59"/>
      <c r="P209" s="90"/>
      <c r="Q209" s="90"/>
      <c r="R209" s="90"/>
      <c r="S209" s="59"/>
      <c r="T209" s="59"/>
      <c r="U209" s="59"/>
      <c r="V209" s="59"/>
      <c r="W209" s="59"/>
      <c r="X209" s="59"/>
      <c r="Y209" s="59"/>
      <c r="Z209" s="239"/>
      <c r="AA209" s="59"/>
    </row>
    <row r="210" spans="1:27" ht="20.100000000000001" customHeight="1">
      <c r="A210" s="1">
        <f>IFERROR(IF(OR(TRIM($I210)="",OR(NOT(ISNUMBER(VALUE($P210))),TRIM($P210)="",LEN($P210)&lt;&gt;6)),1001,0),3)</f>
        <v>1001</v>
      </c>
      <c r="C210" s="13"/>
      <c r="D210" s="22">
        <v>1</v>
      </c>
      <c r="E210" s="1" t="s">
        <v>140</v>
      </c>
      <c r="I210" s="73"/>
      <c r="J210" s="73"/>
      <c r="K210" s="73"/>
      <c r="L210" s="73"/>
      <c r="M210" s="73"/>
      <c r="N210" s="4" t="s">
        <v>83</v>
      </c>
      <c r="O210" s="157" t="s">
        <v>81</v>
      </c>
      <c r="P210" s="73"/>
      <c r="Q210" s="1" t="s">
        <v>82</v>
      </c>
      <c r="Z210" s="239"/>
    </row>
    <row r="211" spans="1:27" ht="30" customHeight="1">
      <c r="C211" s="14"/>
      <c r="I211" s="74"/>
      <c r="J211" s="97" t="s">
        <v>145</v>
      </c>
      <c r="K211" s="94"/>
      <c r="L211" s="94"/>
      <c r="M211" s="94"/>
      <c r="N211" s="94"/>
      <c r="O211" s="94"/>
      <c r="P211" s="94"/>
      <c r="Q211" s="94"/>
      <c r="R211" s="94"/>
      <c r="S211" s="94"/>
      <c r="T211" s="94"/>
      <c r="U211" s="94"/>
      <c r="V211" s="94"/>
      <c r="W211" s="94"/>
      <c r="X211" s="94"/>
      <c r="Y211" s="94"/>
      <c r="Z211" s="239"/>
    </row>
    <row r="212" spans="1:27" ht="20.100000000000001" customHeight="1">
      <c r="A212" s="1">
        <f>IFERROR(IF(TRIM($I212)="",1001,0),3)</f>
        <v>1001</v>
      </c>
      <c r="C212" s="13"/>
      <c r="D212" s="22">
        <v>2</v>
      </c>
      <c r="E212" s="1" t="s">
        <v>109</v>
      </c>
      <c r="I212" s="75"/>
      <c r="J212" s="73"/>
      <c r="K212" s="73"/>
      <c r="L212" s="73"/>
      <c r="M212" s="73"/>
      <c r="N212" s="157"/>
      <c r="Z212" s="239"/>
    </row>
    <row r="213" spans="1:27" ht="30" customHeight="1">
      <c r="C213" s="14"/>
      <c r="I213" s="74"/>
      <c r="J213" s="94" t="str">
        <f>日付例&amp;"　年月日を入力してください。"</f>
        <v>例)2024/4/1、R6/4/1　年月日を入力してください。</v>
      </c>
      <c r="K213" s="94"/>
      <c r="L213" s="94"/>
      <c r="M213" s="94"/>
      <c r="N213" s="94"/>
      <c r="O213" s="94"/>
      <c r="P213" s="94"/>
      <c r="Q213" s="94"/>
      <c r="R213" s="94"/>
      <c r="S213" s="94"/>
      <c r="T213" s="94"/>
      <c r="U213" s="94"/>
      <c r="V213" s="94"/>
      <c r="W213" s="94"/>
      <c r="X213" s="94"/>
      <c r="Y213" s="94"/>
      <c r="Z213" s="239"/>
    </row>
    <row r="214" spans="1:27" ht="20.100000000000001" customHeight="1">
      <c r="C214" s="14"/>
      <c r="D214" s="22">
        <v>3</v>
      </c>
      <c r="E214" s="1" t="s">
        <v>174</v>
      </c>
      <c r="I214" s="74"/>
      <c r="J214" s="94"/>
      <c r="K214" s="94"/>
      <c r="L214" s="94"/>
      <c r="M214" s="94"/>
      <c r="N214" s="94"/>
      <c r="O214" s="94"/>
      <c r="P214" s="94"/>
      <c r="Q214" s="94"/>
      <c r="R214" s="94"/>
      <c r="S214" s="94"/>
      <c r="T214" s="94"/>
      <c r="U214" s="94"/>
      <c r="V214" s="94"/>
      <c r="W214" s="94"/>
      <c r="X214" s="94"/>
      <c r="Y214" s="94"/>
      <c r="Z214" s="239"/>
    </row>
    <row r="215" spans="1:27" ht="45" customHeight="1">
      <c r="C215" s="12"/>
      <c r="E215" s="42" t="s">
        <v>207</v>
      </c>
      <c r="F215" s="42"/>
      <c r="G215" s="42"/>
      <c r="H215" s="42"/>
      <c r="I215" s="42"/>
      <c r="J215" s="42"/>
      <c r="K215" s="42"/>
      <c r="L215" s="42"/>
      <c r="M215" s="42"/>
      <c r="N215" s="42"/>
      <c r="O215" s="42"/>
      <c r="P215" s="42"/>
      <c r="Q215" s="42"/>
      <c r="R215" s="42"/>
      <c r="S215" s="42"/>
      <c r="T215" s="42"/>
      <c r="U215" s="42"/>
      <c r="V215" s="42"/>
      <c r="W215" s="42"/>
      <c r="X215" s="42"/>
      <c r="Y215" s="42"/>
      <c r="Z215" s="239"/>
      <c r="AA215" s="59"/>
    </row>
    <row r="216" spans="1:27" ht="30" customHeight="1">
      <c r="A216" s="1">
        <f>IFERROR(IF(COUNTIF($L217:$L246,"○")&lt;1,1001,0),3)</f>
        <v>1001</v>
      </c>
      <c r="B216" s="5"/>
      <c r="C216" s="13"/>
      <c r="E216" s="31" t="s">
        <v>195</v>
      </c>
      <c r="F216" s="46"/>
      <c r="G216" s="46"/>
      <c r="H216" s="46"/>
      <c r="I216" s="46"/>
      <c r="J216" s="46"/>
      <c r="K216" s="119"/>
      <c r="L216" s="132" t="s">
        <v>10</v>
      </c>
      <c r="M216" s="145"/>
      <c r="N216" s="158" t="s">
        <v>196</v>
      </c>
      <c r="O216" s="168"/>
      <c r="P216" s="179" t="s">
        <v>144</v>
      </c>
      <c r="Q216" s="193"/>
      <c r="R216" s="179" t="s">
        <v>211</v>
      </c>
      <c r="S216" s="193"/>
      <c r="T216" s="202"/>
      <c r="U216" s="204" t="s">
        <v>24</v>
      </c>
      <c r="V216" s="210"/>
      <c r="W216" s="217"/>
      <c r="X216" s="224" t="s">
        <v>194</v>
      </c>
      <c r="Y216" s="231"/>
      <c r="Z216" s="239"/>
      <c r="AA216" s="59"/>
    </row>
    <row r="217" spans="1:27" ht="20.100000000000001" customHeight="1">
      <c r="A217" s="1">
        <f t="shared" ref="A217:A245" si="0">IFERROR(IF(AND($L217="○",OR(TRIM($N217)="",TRIM($P217)="",TRIM($R217)="")),1001,0),3)</f>
        <v>0</v>
      </c>
      <c r="C217" s="13"/>
      <c r="E217" s="43" t="s">
        <v>36</v>
      </c>
      <c r="F217" s="56" t="s">
        <v>153</v>
      </c>
      <c r="G217" s="60"/>
      <c r="H217" s="60"/>
      <c r="I217" s="60"/>
      <c r="J217" s="60"/>
      <c r="K217" s="120"/>
      <c r="L217" s="133"/>
      <c r="M217" s="146"/>
      <c r="N217" s="159"/>
      <c r="O217" s="169"/>
      <c r="P217" s="180"/>
      <c r="Q217" s="194"/>
      <c r="R217" s="180"/>
      <c r="S217" s="198"/>
      <c r="T217" s="194"/>
      <c r="U217" s="159"/>
      <c r="V217" s="211"/>
      <c r="W217" s="169"/>
      <c r="X217" s="159"/>
      <c r="Y217" s="232"/>
      <c r="Z217" s="239"/>
      <c r="AA217" s="59"/>
    </row>
    <row r="218" spans="1:27" ht="20.100000000000001" customHeight="1">
      <c r="A218" s="1">
        <f t="shared" si="0"/>
        <v>0</v>
      </c>
      <c r="C218" s="13"/>
      <c r="E218" s="44" t="s">
        <v>43</v>
      </c>
      <c r="F218" s="57" t="s">
        <v>154</v>
      </c>
      <c r="G218" s="61"/>
      <c r="H218" s="61"/>
      <c r="I218" s="61"/>
      <c r="J218" s="61"/>
      <c r="K218" s="121"/>
      <c r="L218" s="134"/>
      <c r="M218" s="147"/>
      <c r="N218" s="160"/>
      <c r="O218" s="170"/>
      <c r="P218" s="181"/>
      <c r="Q218" s="195"/>
      <c r="R218" s="181"/>
      <c r="S218" s="199"/>
      <c r="T218" s="195"/>
      <c r="U218" s="160"/>
      <c r="V218" s="165"/>
      <c r="W218" s="170"/>
      <c r="X218" s="160"/>
      <c r="Y218" s="233"/>
      <c r="Z218" s="239"/>
      <c r="AA218" s="59"/>
    </row>
    <row r="219" spans="1:27" ht="20.100000000000001" customHeight="1">
      <c r="A219" s="1">
        <f t="shared" si="0"/>
        <v>0</v>
      </c>
      <c r="C219" s="13"/>
      <c r="E219" s="44" t="s">
        <v>110</v>
      </c>
      <c r="F219" s="57" t="s">
        <v>69</v>
      </c>
      <c r="G219" s="61"/>
      <c r="H219" s="61"/>
      <c r="I219" s="61"/>
      <c r="J219" s="61"/>
      <c r="K219" s="121"/>
      <c r="L219" s="134"/>
      <c r="M219" s="147"/>
      <c r="N219" s="160"/>
      <c r="O219" s="170"/>
      <c r="P219" s="181"/>
      <c r="Q219" s="195"/>
      <c r="R219" s="181"/>
      <c r="S219" s="199"/>
      <c r="T219" s="195"/>
      <c r="U219" s="160"/>
      <c r="V219" s="165"/>
      <c r="W219" s="170"/>
      <c r="X219" s="160"/>
      <c r="Y219" s="233"/>
      <c r="Z219" s="239"/>
      <c r="AA219" s="59"/>
    </row>
    <row r="220" spans="1:27" ht="20.100000000000001" customHeight="1">
      <c r="A220" s="1">
        <f t="shared" si="0"/>
        <v>0</v>
      </c>
      <c r="C220" s="13"/>
      <c r="E220" s="44" t="s">
        <v>101</v>
      </c>
      <c r="F220" s="57" t="s">
        <v>41</v>
      </c>
      <c r="G220" s="61"/>
      <c r="H220" s="61"/>
      <c r="I220" s="61"/>
      <c r="J220" s="61"/>
      <c r="K220" s="121"/>
      <c r="L220" s="134"/>
      <c r="M220" s="147"/>
      <c r="N220" s="160"/>
      <c r="O220" s="170"/>
      <c r="P220" s="181"/>
      <c r="Q220" s="195"/>
      <c r="R220" s="181"/>
      <c r="S220" s="199"/>
      <c r="T220" s="195"/>
      <c r="U220" s="160"/>
      <c r="V220" s="165"/>
      <c r="W220" s="170"/>
      <c r="X220" s="160"/>
      <c r="Y220" s="233"/>
      <c r="Z220" s="239"/>
      <c r="AA220" s="59"/>
    </row>
    <row r="221" spans="1:27" ht="20.100000000000001" customHeight="1">
      <c r="A221" s="1">
        <f t="shared" si="0"/>
        <v>0</v>
      </c>
      <c r="C221" s="13"/>
      <c r="E221" s="44" t="s">
        <v>173</v>
      </c>
      <c r="F221" s="57" t="s">
        <v>116</v>
      </c>
      <c r="G221" s="61"/>
      <c r="H221" s="61"/>
      <c r="I221" s="61"/>
      <c r="J221" s="61"/>
      <c r="K221" s="121"/>
      <c r="L221" s="134"/>
      <c r="M221" s="147"/>
      <c r="N221" s="160"/>
      <c r="O221" s="170"/>
      <c r="P221" s="181"/>
      <c r="Q221" s="195"/>
      <c r="R221" s="181"/>
      <c r="S221" s="199"/>
      <c r="T221" s="195"/>
      <c r="U221" s="160"/>
      <c r="V221" s="165"/>
      <c r="W221" s="170"/>
      <c r="X221" s="160"/>
      <c r="Y221" s="233"/>
      <c r="Z221" s="239"/>
      <c r="AA221" s="59"/>
    </row>
    <row r="222" spans="1:27" ht="20.100000000000001" customHeight="1">
      <c r="A222" s="1">
        <f t="shared" si="0"/>
        <v>0</v>
      </c>
      <c r="C222" s="13"/>
      <c r="E222" s="44" t="s">
        <v>111</v>
      </c>
      <c r="F222" s="57" t="s">
        <v>156</v>
      </c>
      <c r="G222" s="61"/>
      <c r="H222" s="61"/>
      <c r="I222" s="61"/>
      <c r="J222" s="61"/>
      <c r="K222" s="121"/>
      <c r="L222" s="134"/>
      <c r="M222" s="147"/>
      <c r="N222" s="160"/>
      <c r="O222" s="170"/>
      <c r="P222" s="181"/>
      <c r="Q222" s="195"/>
      <c r="R222" s="181"/>
      <c r="S222" s="199"/>
      <c r="T222" s="195"/>
      <c r="U222" s="160"/>
      <c r="V222" s="165"/>
      <c r="W222" s="170"/>
      <c r="X222" s="160"/>
      <c r="Y222" s="233"/>
      <c r="Z222" s="239"/>
      <c r="AA222" s="59"/>
    </row>
    <row r="223" spans="1:27" ht="20.100000000000001" customHeight="1">
      <c r="A223" s="1">
        <f t="shared" si="0"/>
        <v>0</v>
      </c>
      <c r="C223" s="13"/>
      <c r="E223" s="44" t="s">
        <v>112</v>
      </c>
      <c r="F223" s="57" t="s">
        <v>26</v>
      </c>
      <c r="G223" s="61"/>
      <c r="H223" s="61"/>
      <c r="I223" s="61"/>
      <c r="J223" s="61"/>
      <c r="K223" s="121"/>
      <c r="L223" s="134"/>
      <c r="M223" s="147"/>
      <c r="N223" s="160"/>
      <c r="O223" s="170"/>
      <c r="P223" s="181"/>
      <c r="Q223" s="195"/>
      <c r="R223" s="181"/>
      <c r="S223" s="199"/>
      <c r="T223" s="195"/>
      <c r="U223" s="160"/>
      <c r="V223" s="165"/>
      <c r="W223" s="170"/>
      <c r="X223" s="160"/>
      <c r="Y223" s="233"/>
      <c r="Z223" s="239"/>
      <c r="AA223" s="59"/>
    </row>
    <row r="224" spans="1:27" ht="20.100000000000001" customHeight="1">
      <c r="A224" s="1">
        <f t="shared" si="0"/>
        <v>0</v>
      </c>
      <c r="C224" s="13"/>
      <c r="E224" s="44" t="s">
        <v>113</v>
      </c>
      <c r="F224" s="57" t="s">
        <v>158</v>
      </c>
      <c r="G224" s="61"/>
      <c r="H224" s="61"/>
      <c r="I224" s="61"/>
      <c r="J224" s="61"/>
      <c r="K224" s="121"/>
      <c r="L224" s="134"/>
      <c r="M224" s="147"/>
      <c r="N224" s="160"/>
      <c r="O224" s="170"/>
      <c r="P224" s="181"/>
      <c r="Q224" s="195"/>
      <c r="R224" s="181"/>
      <c r="S224" s="199"/>
      <c r="T224" s="195"/>
      <c r="U224" s="160"/>
      <c r="V224" s="165"/>
      <c r="W224" s="170"/>
      <c r="X224" s="160"/>
      <c r="Y224" s="233"/>
      <c r="Z224" s="239"/>
      <c r="AA224" s="59"/>
    </row>
    <row r="225" spans="1:27" ht="20.100000000000001" customHeight="1">
      <c r="A225" s="1">
        <f t="shared" si="0"/>
        <v>0</v>
      </c>
      <c r="C225" s="13"/>
      <c r="E225" s="44" t="s">
        <v>114</v>
      </c>
      <c r="F225" s="57" t="s">
        <v>92</v>
      </c>
      <c r="G225" s="61"/>
      <c r="H225" s="61"/>
      <c r="I225" s="61"/>
      <c r="J225" s="61"/>
      <c r="K225" s="121"/>
      <c r="L225" s="134"/>
      <c r="M225" s="147"/>
      <c r="N225" s="160"/>
      <c r="O225" s="170"/>
      <c r="P225" s="181"/>
      <c r="Q225" s="195"/>
      <c r="R225" s="181"/>
      <c r="S225" s="199"/>
      <c r="T225" s="195"/>
      <c r="U225" s="160"/>
      <c r="V225" s="165"/>
      <c r="W225" s="170"/>
      <c r="X225" s="160"/>
      <c r="Y225" s="233"/>
      <c r="Z225" s="239"/>
      <c r="AA225" s="59"/>
    </row>
    <row r="226" spans="1:27" ht="20.100000000000001" customHeight="1">
      <c r="A226" s="1">
        <f t="shared" si="0"/>
        <v>0</v>
      </c>
      <c r="C226" s="13"/>
      <c r="E226" s="44" t="s">
        <v>115</v>
      </c>
      <c r="F226" s="57" t="s">
        <v>159</v>
      </c>
      <c r="G226" s="61"/>
      <c r="H226" s="61"/>
      <c r="I226" s="61"/>
      <c r="J226" s="61"/>
      <c r="K226" s="121"/>
      <c r="L226" s="134"/>
      <c r="M226" s="147"/>
      <c r="N226" s="160"/>
      <c r="O226" s="170"/>
      <c r="P226" s="181"/>
      <c r="Q226" s="195"/>
      <c r="R226" s="181"/>
      <c r="S226" s="199"/>
      <c r="T226" s="195"/>
      <c r="U226" s="160"/>
      <c r="V226" s="165"/>
      <c r="W226" s="170"/>
      <c r="X226" s="160"/>
      <c r="Y226" s="233"/>
      <c r="Z226" s="239"/>
      <c r="AA226" s="59"/>
    </row>
    <row r="227" spans="1:27" ht="20.100000000000001" customHeight="1">
      <c r="A227" s="1">
        <f t="shared" si="0"/>
        <v>0</v>
      </c>
      <c r="C227" s="13"/>
      <c r="E227" s="44" t="s">
        <v>117</v>
      </c>
      <c r="F227" s="57" t="s">
        <v>160</v>
      </c>
      <c r="G227" s="61"/>
      <c r="H227" s="61"/>
      <c r="I227" s="61"/>
      <c r="J227" s="61"/>
      <c r="K227" s="121"/>
      <c r="L227" s="134"/>
      <c r="M227" s="147"/>
      <c r="N227" s="160"/>
      <c r="O227" s="170"/>
      <c r="P227" s="181"/>
      <c r="Q227" s="195"/>
      <c r="R227" s="181"/>
      <c r="S227" s="199"/>
      <c r="T227" s="195"/>
      <c r="U227" s="160"/>
      <c r="V227" s="165"/>
      <c r="W227" s="170"/>
      <c r="X227" s="160"/>
      <c r="Y227" s="233"/>
      <c r="Z227" s="239"/>
      <c r="AA227" s="59"/>
    </row>
    <row r="228" spans="1:27" ht="20.100000000000001" customHeight="1">
      <c r="A228" s="1">
        <f t="shared" si="0"/>
        <v>0</v>
      </c>
      <c r="C228" s="13"/>
      <c r="E228" s="44" t="s">
        <v>118</v>
      </c>
      <c r="F228" s="57" t="s">
        <v>104</v>
      </c>
      <c r="G228" s="61"/>
      <c r="H228" s="61"/>
      <c r="I228" s="61"/>
      <c r="J228" s="61"/>
      <c r="K228" s="121"/>
      <c r="L228" s="134"/>
      <c r="M228" s="147"/>
      <c r="N228" s="160"/>
      <c r="O228" s="170"/>
      <c r="P228" s="181"/>
      <c r="Q228" s="195"/>
      <c r="R228" s="181"/>
      <c r="S228" s="199"/>
      <c r="T228" s="195"/>
      <c r="U228" s="160"/>
      <c r="V228" s="165"/>
      <c r="W228" s="170"/>
      <c r="X228" s="160"/>
      <c r="Y228" s="233"/>
      <c r="Z228" s="239"/>
      <c r="AA228" s="59"/>
    </row>
    <row r="229" spans="1:27" ht="20.100000000000001" customHeight="1">
      <c r="A229" s="1">
        <f t="shared" si="0"/>
        <v>0</v>
      </c>
      <c r="C229" s="13"/>
      <c r="E229" s="44" t="s">
        <v>119</v>
      </c>
      <c r="F229" s="57" t="s">
        <v>161</v>
      </c>
      <c r="G229" s="61"/>
      <c r="H229" s="61"/>
      <c r="I229" s="61"/>
      <c r="J229" s="61"/>
      <c r="K229" s="121"/>
      <c r="L229" s="134"/>
      <c r="M229" s="147"/>
      <c r="N229" s="160"/>
      <c r="O229" s="170"/>
      <c r="P229" s="181"/>
      <c r="Q229" s="195"/>
      <c r="R229" s="181"/>
      <c r="S229" s="199"/>
      <c r="T229" s="195"/>
      <c r="U229" s="160"/>
      <c r="V229" s="165"/>
      <c r="W229" s="170"/>
      <c r="X229" s="160"/>
      <c r="Y229" s="233"/>
      <c r="Z229" s="239"/>
      <c r="AA229" s="59"/>
    </row>
    <row r="230" spans="1:27" ht="20.100000000000001" customHeight="1">
      <c r="A230" s="1">
        <f t="shared" si="0"/>
        <v>0</v>
      </c>
      <c r="C230" s="13"/>
      <c r="E230" s="44" t="s">
        <v>121</v>
      </c>
      <c r="F230" s="57" t="s">
        <v>157</v>
      </c>
      <c r="G230" s="61"/>
      <c r="H230" s="61"/>
      <c r="I230" s="61"/>
      <c r="J230" s="61"/>
      <c r="K230" s="121"/>
      <c r="L230" s="134"/>
      <c r="M230" s="147"/>
      <c r="N230" s="160"/>
      <c r="O230" s="170"/>
      <c r="P230" s="181"/>
      <c r="Q230" s="195"/>
      <c r="R230" s="181"/>
      <c r="S230" s="199"/>
      <c r="T230" s="195"/>
      <c r="U230" s="160"/>
      <c r="V230" s="165"/>
      <c r="W230" s="170"/>
      <c r="X230" s="160"/>
      <c r="Y230" s="233"/>
      <c r="Z230" s="239"/>
      <c r="AA230" s="59"/>
    </row>
    <row r="231" spans="1:27" ht="20.100000000000001" customHeight="1">
      <c r="A231" s="1">
        <f t="shared" si="0"/>
        <v>0</v>
      </c>
      <c r="C231" s="13"/>
      <c r="E231" s="44" t="s">
        <v>122</v>
      </c>
      <c r="F231" s="57" t="s">
        <v>162</v>
      </c>
      <c r="G231" s="61"/>
      <c r="H231" s="61"/>
      <c r="I231" s="61"/>
      <c r="J231" s="61"/>
      <c r="K231" s="121"/>
      <c r="L231" s="134"/>
      <c r="M231" s="147"/>
      <c r="N231" s="160"/>
      <c r="O231" s="170"/>
      <c r="P231" s="181"/>
      <c r="Q231" s="195"/>
      <c r="R231" s="181"/>
      <c r="S231" s="199"/>
      <c r="T231" s="195"/>
      <c r="U231" s="160"/>
      <c r="V231" s="165"/>
      <c r="W231" s="170"/>
      <c r="X231" s="160"/>
      <c r="Y231" s="233"/>
      <c r="Z231" s="239"/>
      <c r="AA231" s="59"/>
    </row>
    <row r="232" spans="1:27" ht="20.100000000000001" customHeight="1">
      <c r="A232" s="1">
        <f t="shared" si="0"/>
        <v>0</v>
      </c>
      <c r="C232" s="13"/>
      <c r="E232" s="44" t="s">
        <v>123</v>
      </c>
      <c r="F232" s="57" t="s">
        <v>163</v>
      </c>
      <c r="G232" s="61"/>
      <c r="H232" s="61"/>
      <c r="I232" s="61"/>
      <c r="J232" s="61"/>
      <c r="K232" s="121"/>
      <c r="L232" s="134"/>
      <c r="M232" s="147"/>
      <c r="N232" s="160"/>
      <c r="O232" s="170"/>
      <c r="P232" s="181"/>
      <c r="Q232" s="195"/>
      <c r="R232" s="181"/>
      <c r="S232" s="199"/>
      <c r="T232" s="195"/>
      <c r="U232" s="160"/>
      <c r="V232" s="165"/>
      <c r="W232" s="170"/>
      <c r="X232" s="160"/>
      <c r="Y232" s="233"/>
      <c r="Z232" s="239"/>
      <c r="AA232" s="59"/>
    </row>
    <row r="233" spans="1:27" ht="20.100000000000001" customHeight="1">
      <c r="A233" s="1">
        <f t="shared" si="0"/>
        <v>0</v>
      </c>
      <c r="C233" s="13"/>
      <c r="E233" s="44" t="s">
        <v>124</v>
      </c>
      <c r="F233" s="57" t="s">
        <v>131</v>
      </c>
      <c r="G233" s="61"/>
      <c r="H233" s="61"/>
      <c r="I233" s="61"/>
      <c r="J233" s="61"/>
      <c r="K233" s="121"/>
      <c r="L233" s="134"/>
      <c r="M233" s="147"/>
      <c r="N233" s="160"/>
      <c r="O233" s="170"/>
      <c r="P233" s="181"/>
      <c r="Q233" s="195"/>
      <c r="R233" s="181"/>
      <c r="S233" s="199"/>
      <c r="T233" s="195"/>
      <c r="U233" s="160"/>
      <c r="V233" s="165"/>
      <c r="W233" s="170"/>
      <c r="X233" s="160"/>
      <c r="Y233" s="233"/>
      <c r="Z233" s="239"/>
      <c r="AA233" s="59"/>
    </row>
    <row r="234" spans="1:27" ht="20.100000000000001" customHeight="1">
      <c r="A234" s="1">
        <f t="shared" si="0"/>
        <v>0</v>
      </c>
      <c r="C234" s="13"/>
      <c r="E234" s="44" t="s">
        <v>125</v>
      </c>
      <c r="F234" s="57" t="s">
        <v>164</v>
      </c>
      <c r="G234" s="61"/>
      <c r="H234" s="61"/>
      <c r="I234" s="61"/>
      <c r="J234" s="61"/>
      <c r="K234" s="121"/>
      <c r="L234" s="134"/>
      <c r="M234" s="147"/>
      <c r="N234" s="160"/>
      <c r="O234" s="170"/>
      <c r="P234" s="181"/>
      <c r="Q234" s="195"/>
      <c r="R234" s="181"/>
      <c r="S234" s="199"/>
      <c r="T234" s="195"/>
      <c r="U234" s="160"/>
      <c r="V234" s="165"/>
      <c r="W234" s="170"/>
      <c r="X234" s="160"/>
      <c r="Y234" s="233"/>
      <c r="Z234" s="239"/>
      <c r="AA234" s="59"/>
    </row>
    <row r="235" spans="1:27" ht="20.100000000000001" customHeight="1">
      <c r="A235" s="1">
        <f t="shared" si="0"/>
        <v>0</v>
      </c>
      <c r="C235" s="13"/>
      <c r="E235" s="44" t="s">
        <v>95</v>
      </c>
      <c r="F235" s="57" t="s">
        <v>67</v>
      </c>
      <c r="G235" s="61"/>
      <c r="H235" s="61"/>
      <c r="I235" s="61"/>
      <c r="J235" s="61"/>
      <c r="K235" s="121"/>
      <c r="L235" s="134"/>
      <c r="M235" s="147"/>
      <c r="N235" s="160"/>
      <c r="O235" s="170"/>
      <c r="P235" s="181"/>
      <c r="Q235" s="195"/>
      <c r="R235" s="181"/>
      <c r="S235" s="199"/>
      <c r="T235" s="195"/>
      <c r="U235" s="160"/>
      <c r="V235" s="165"/>
      <c r="W235" s="170"/>
      <c r="X235" s="160"/>
      <c r="Y235" s="233"/>
      <c r="Z235" s="239"/>
      <c r="AA235" s="59"/>
    </row>
    <row r="236" spans="1:27" ht="20.100000000000001" customHeight="1">
      <c r="A236" s="1">
        <f t="shared" si="0"/>
        <v>0</v>
      </c>
      <c r="C236" s="12"/>
      <c r="E236" s="44" t="s">
        <v>126</v>
      </c>
      <c r="F236" s="57" t="s">
        <v>165</v>
      </c>
      <c r="G236" s="61"/>
      <c r="H236" s="61"/>
      <c r="I236" s="61"/>
      <c r="J236" s="61"/>
      <c r="K236" s="121"/>
      <c r="L236" s="134"/>
      <c r="M236" s="147"/>
      <c r="N236" s="160"/>
      <c r="O236" s="170"/>
      <c r="P236" s="181"/>
      <c r="Q236" s="195"/>
      <c r="R236" s="181"/>
      <c r="S236" s="199"/>
      <c r="T236" s="195"/>
      <c r="U236" s="160"/>
      <c r="V236" s="165"/>
      <c r="W236" s="170"/>
      <c r="X236" s="160"/>
      <c r="Y236" s="233"/>
      <c r="Z236" s="239"/>
      <c r="AA236" s="59"/>
    </row>
    <row r="237" spans="1:27" ht="20.100000000000001" customHeight="1">
      <c r="A237" s="1">
        <f t="shared" si="0"/>
        <v>0</v>
      </c>
      <c r="C237" s="13"/>
      <c r="E237" s="44" t="s">
        <v>49</v>
      </c>
      <c r="F237" s="57" t="s">
        <v>166</v>
      </c>
      <c r="G237" s="61"/>
      <c r="H237" s="61"/>
      <c r="I237" s="61"/>
      <c r="J237" s="61"/>
      <c r="K237" s="121"/>
      <c r="L237" s="134"/>
      <c r="M237" s="147"/>
      <c r="N237" s="160"/>
      <c r="O237" s="170"/>
      <c r="P237" s="181"/>
      <c r="Q237" s="195"/>
      <c r="R237" s="181"/>
      <c r="S237" s="199"/>
      <c r="T237" s="195"/>
      <c r="U237" s="160"/>
      <c r="V237" s="165"/>
      <c r="W237" s="170"/>
      <c r="X237" s="160"/>
      <c r="Y237" s="233"/>
      <c r="Z237" s="239"/>
      <c r="AA237" s="59"/>
    </row>
    <row r="238" spans="1:27" ht="20.100000000000001" customHeight="1">
      <c r="A238" s="1">
        <f t="shared" si="0"/>
        <v>0</v>
      </c>
      <c r="C238" s="13"/>
      <c r="E238" s="44" t="s">
        <v>128</v>
      </c>
      <c r="F238" s="57" t="s">
        <v>167</v>
      </c>
      <c r="G238" s="61"/>
      <c r="H238" s="61"/>
      <c r="I238" s="61"/>
      <c r="J238" s="61"/>
      <c r="K238" s="121"/>
      <c r="L238" s="134"/>
      <c r="M238" s="147"/>
      <c r="N238" s="160"/>
      <c r="O238" s="170"/>
      <c r="P238" s="181"/>
      <c r="Q238" s="195"/>
      <c r="R238" s="181"/>
      <c r="S238" s="199"/>
      <c r="T238" s="195"/>
      <c r="U238" s="160"/>
      <c r="V238" s="165"/>
      <c r="W238" s="170"/>
      <c r="X238" s="160"/>
      <c r="Y238" s="233"/>
      <c r="Z238" s="239"/>
      <c r="AA238" s="59"/>
    </row>
    <row r="239" spans="1:27" ht="20.100000000000001" customHeight="1">
      <c r="A239" s="1">
        <f t="shared" si="0"/>
        <v>0</v>
      </c>
      <c r="C239" s="13"/>
      <c r="E239" s="44" t="s">
        <v>129</v>
      </c>
      <c r="F239" s="57" t="s">
        <v>54</v>
      </c>
      <c r="G239" s="61"/>
      <c r="H239" s="61"/>
      <c r="I239" s="61"/>
      <c r="J239" s="61"/>
      <c r="K239" s="121"/>
      <c r="L239" s="134"/>
      <c r="M239" s="147"/>
      <c r="N239" s="160"/>
      <c r="O239" s="170"/>
      <c r="P239" s="181"/>
      <c r="Q239" s="195"/>
      <c r="R239" s="181"/>
      <c r="S239" s="199"/>
      <c r="T239" s="195"/>
      <c r="U239" s="160"/>
      <c r="V239" s="165"/>
      <c r="W239" s="170"/>
      <c r="X239" s="160"/>
      <c r="Y239" s="233"/>
      <c r="Z239" s="239"/>
      <c r="AA239" s="59"/>
    </row>
    <row r="240" spans="1:27" ht="20.100000000000001" customHeight="1">
      <c r="A240" s="1">
        <f t="shared" si="0"/>
        <v>0</v>
      </c>
      <c r="C240" s="13"/>
      <c r="E240" s="44" t="s">
        <v>130</v>
      </c>
      <c r="F240" s="57" t="s">
        <v>168</v>
      </c>
      <c r="G240" s="61"/>
      <c r="H240" s="61"/>
      <c r="I240" s="61"/>
      <c r="J240" s="61"/>
      <c r="K240" s="121"/>
      <c r="L240" s="134"/>
      <c r="M240" s="147"/>
      <c r="N240" s="160"/>
      <c r="O240" s="170"/>
      <c r="P240" s="181"/>
      <c r="Q240" s="195"/>
      <c r="R240" s="181"/>
      <c r="S240" s="199"/>
      <c r="T240" s="195"/>
      <c r="U240" s="160"/>
      <c r="V240" s="165"/>
      <c r="W240" s="170"/>
      <c r="X240" s="160"/>
      <c r="Y240" s="233"/>
      <c r="Z240" s="239"/>
      <c r="AA240" s="59"/>
    </row>
    <row r="241" spans="1:27" ht="20.100000000000001" customHeight="1">
      <c r="A241" s="1">
        <f t="shared" si="0"/>
        <v>0</v>
      </c>
      <c r="C241" s="13"/>
      <c r="E241" s="44" t="s">
        <v>2</v>
      </c>
      <c r="F241" s="57" t="s">
        <v>169</v>
      </c>
      <c r="G241" s="61"/>
      <c r="H241" s="61"/>
      <c r="I241" s="61"/>
      <c r="J241" s="61"/>
      <c r="K241" s="121"/>
      <c r="L241" s="134"/>
      <c r="M241" s="147"/>
      <c r="N241" s="160"/>
      <c r="O241" s="170"/>
      <c r="P241" s="181"/>
      <c r="Q241" s="195"/>
      <c r="R241" s="181"/>
      <c r="S241" s="199"/>
      <c r="T241" s="195"/>
      <c r="U241" s="160"/>
      <c r="V241" s="165"/>
      <c r="W241" s="170"/>
      <c r="X241" s="160"/>
      <c r="Y241" s="233"/>
      <c r="Z241" s="239"/>
      <c r="AA241" s="59"/>
    </row>
    <row r="242" spans="1:27" ht="20.100000000000001" customHeight="1">
      <c r="A242" s="1">
        <f t="shared" si="0"/>
        <v>0</v>
      </c>
      <c r="C242" s="13"/>
      <c r="E242" s="44" t="s">
        <v>132</v>
      </c>
      <c r="F242" s="57" t="s">
        <v>170</v>
      </c>
      <c r="G242" s="61"/>
      <c r="H242" s="61"/>
      <c r="I242" s="61"/>
      <c r="J242" s="61"/>
      <c r="K242" s="121"/>
      <c r="L242" s="134"/>
      <c r="M242" s="147"/>
      <c r="N242" s="160"/>
      <c r="O242" s="170"/>
      <c r="P242" s="181"/>
      <c r="Q242" s="195"/>
      <c r="R242" s="181"/>
      <c r="S242" s="199"/>
      <c r="T242" s="195"/>
      <c r="U242" s="160"/>
      <c r="V242" s="165"/>
      <c r="W242" s="170"/>
      <c r="X242" s="160"/>
      <c r="Y242" s="233"/>
      <c r="Z242" s="239"/>
      <c r="AA242" s="59"/>
    </row>
    <row r="243" spans="1:27" ht="20.100000000000001" customHeight="1">
      <c r="A243" s="1">
        <f t="shared" si="0"/>
        <v>0</v>
      </c>
      <c r="C243" s="13"/>
      <c r="E243" s="44" t="s">
        <v>135</v>
      </c>
      <c r="F243" s="57" t="s">
        <v>141</v>
      </c>
      <c r="G243" s="61"/>
      <c r="H243" s="61"/>
      <c r="I243" s="61"/>
      <c r="J243" s="61"/>
      <c r="K243" s="121"/>
      <c r="L243" s="134"/>
      <c r="M243" s="147"/>
      <c r="N243" s="160"/>
      <c r="O243" s="170"/>
      <c r="P243" s="181"/>
      <c r="Q243" s="195"/>
      <c r="R243" s="181"/>
      <c r="S243" s="199"/>
      <c r="T243" s="195"/>
      <c r="U243" s="160"/>
      <c r="V243" s="165"/>
      <c r="W243" s="170"/>
      <c r="X243" s="160"/>
      <c r="Y243" s="233"/>
      <c r="Z243" s="239"/>
      <c r="AA243" s="59"/>
    </row>
    <row r="244" spans="1:27" ht="20.100000000000001" customHeight="1">
      <c r="A244" s="1">
        <f t="shared" si="0"/>
        <v>0</v>
      </c>
      <c r="C244" s="13"/>
      <c r="E244" s="44" t="s">
        <v>136</v>
      </c>
      <c r="F244" s="57" t="s">
        <v>171</v>
      </c>
      <c r="G244" s="61"/>
      <c r="H244" s="61"/>
      <c r="I244" s="61"/>
      <c r="J244" s="61"/>
      <c r="K244" s="121"/>
      <c r="L244" s="134"/>
      <c r="M244" s="147"/>
      <c r="N244" s="160"/>
      <c r="O244" s="170"/>
      <c r="P244" s="181"/>
      <c r="Q244" s="195"/>
      <c r="R244" s="181"/>
      <c r="S244" s="199"/>
      <c r="T244" s="195"/>
      <c r="U244" s="160"/>
      <c r="V244" s="165"/>
      <c r="W244" s="170"/>
      <c r="X244" s="160"/>
      <c r="Y244" s="233"/>
      <c r="Z244" s="239"/>
      <c r="AA244" s="59"/>
    </row>
    <row r="245" spans="1:27" ht="20.100000000000001" customHeight="1">
      <c r="A245" s="1">
        <f t="shared" si="0"/>
        <v>0</v>
      </c>
      <c r="C245" s="13"/>
      <c r="E245" s="44" t="s">
        <v>106</v>
      </c>
      <c r="F245" s="57" t="s">
        <v>172</v>
      </c>
      <c r="G245" s="61"/>
      <c r="H245" s="61"/>
      <c r="I245" s="61"/>
      <c r="J245" s="61"/>
      <c r="K245" s="121"/>
      <c r="L245" s="134"/>
      <c r="M245" s="147"/>
      <c r="N245" s="160"/>
      <c r="O245" s="170"/>
      <c r="P245" s="181"/>
      <c r="Q245" s="195"/>
      <c r="R245" s="181"/>
      <c r="S245" s="199"/>
      <c r="T245" s="195"/>
      <c r="U245" s="160"/>
      <c r="V245" s="165"/>
      <c r="W245" s="170"/>
      <c r="X245" s="160"/>
      <c r="Y245" s="233"/>
      <c r="Z245" s="239"/>
      <c r="AA245" s="59"/>
    </row>
    <row r="246" spans="1:27" ht="20.100000000000001" customHeight="1">
      <c r="A246" s="1">
        <f>IFERROR(IF(AND($L246="○",TRIM($R246)=""),1001,0),3)</f>
        <v>0</v>
      </c>
      <c r="C246" s="13"/>
      <c r="E246" s="45" t="s">
        <v>188</v>
      </c>
      <c r="F246" s="58" t="s">
        <v>76</v>
      </c>
      <c r="G246" s="62"/>
      <c r="H246" s="62"/>
      <c r="I246" s="62"/>
      <c r="J246" s="62"/>
      <c r="K246" s="122"/>
      <c r="L246" s="135"/>
      <c r="M246" s="148"/>
      <c r="N246" s="161"/>
      <c r="O246" s="171"/>
      <c r="P246" s="182"/>
      <c r="Q246" s="196"/>
      <c r="R246" s="197"/>
      <c r="S246" s="200"/>
      <c r="T246" s="203"/>
      <c r="U246" s="161"/>
      <c r="V246" s="212"/>
      <c r="W246" s="171"/>
      <c r="X246" s="225"/>
      <c r="Y246" s="234"/>
      <c r="Z246" s="239"/>
      <c r="AA246" s="59"/>
    </row>
    <row r="247" spans="1:27" ht="30" customHeight="1">
      <c r="C247" s="15"/>
      <c r="D247" s="24"/>
      <c r="E247" s="24"/>
      <c r="F247" s="24"/>
      <c r="G247" s="24"/>
      <c r="H247" s="24"/>
      <c r="I247" s="24"/>
      <c r="J247" s="24"/>
      <c r="K247" s="24"/>
      <c r="L247" s="24"/>
      <c r="M247" s="149"/>
      <c r="N247" s="24"/>
      <c r="O247" s="154"/>
      <c r="P247" s="83"/>
      <c r="Q247" s="176"/>
      <c r="R247" s="176"/>
      <c r="S247" s="176"/>
      <c r="T247" s="176"/>
      <c r="U247" s="176"/>
      <c r="V247" s="176"/>
      <c r="W247" s="176"/>
      <c r="X247" s="176"/>
      <c r="Y247" s="83"/>
      <c r="Z247" s="242"/>
    </row>
  </sheetData>
  <sheetProtection algorithmName="SHA-512" hashValue="moEDaX3/vhyHAGgTTopnTPz6sDHG3awVwjbdFfLFQXxPvB8CQzodpoUTLArLaAcnPwiLJ6YBhwYrzxeLsQ/eYg==" saltValue="Llj1QUr13SaxcdaCAqQy5w==" spinCount="100000" sheet="1" objects="1" scenarios="1"/>
  <mergeCells count="283">
    <mergeCell ref="W1:Z1"/>
    <mergeCell ref="C13:H13"/>
    <mergeCell ref="E15:H15"/>
    <mergeCell ref="J15:Y15"/>
    <mergeCell ref="I20:M20"/>
    <mergeCell ref="I22:Y22"/>
    <mergeCell ref="I24:Y24"/>
    <mergeCell ref="I26:Y26"/>
    <mergeCell ref="I28:Y28"/>
    <mergeCell ref="I30:Y30"/>
    <mergeCell ref="I32:Y32"/>
    <mergeCell ref="I34:M34"/>
    <mergeCell ref="I36:M36"/>
    <mergeCell ref="I38:M38"/>
    <mergeCell ref="I40:Y40"/>
    <mergeCell ref="I42:M42"/>
    <mergeCell ref="C60:H60"/>
    <mergeCell ref="I63:M63"/>
    <mergeCell ref="I69:M69"/>
    <mergeCell ref="I71:Y71"/>
    <mergeCell ref="I73:Y73"/>
    <mergeCell ref="J74:Y74"/>
    <mergeCell ref="I75:Y75"/>
    <mergeCell ref="J76:Y76"/>
    <mergeCell ref="I77:Y77"/>
    <mergeCell ref="I79:Y79"/>
    <mergeCell ref="I81:Y81"/>
    <mergeCell ref="I83:M83"/>
    <mergeCell ref="I85:M85"/>
    <mergeCell ref="I87:Y87"/>
    <mergeCell ref="C109:H109"/>
    <mergeCell ref="D111:Y111"/>
    <mergeCell ref="I112:Y112"/>
    <mergeCell ref="I114:Y114"/>
    <mergeCell ref="I116:Y116"/>
    <mergeCell ref="I118:M118"/>
    <mergeCell ref="I120:Y120"/>
    <mergeCell ref="I122:M122"/>
    <mergeCell ref="I124:M124"/>
    <mergeCell ref="I126:Y126"/>
    <mergeCell ref="C150:H150"/>
    <mergeCell ref="I153:M153"/>
    <mergeCell ref="I155:Y155"/>
    <mergeCell ref="I157:Y157"/>
    <mergeCell ref="I159:M159"/>
    <mergeCell ref="I161:M161"/>
    <mergeCell ref="I163:Y163"/>
    <mergeCell ref="I165:M165"/>
    <mergeCell ref="I167:M167"/>
    <mergeCell ref="I169:Y169"/>
    <mergeCell ref="C174:H174"/>
    <mergeCell ref="E181:Y181"/>
    <mergeCell ref="E182:J182"/>
    <mergeCell ref="K182:M182"/>
    <mergeCell ref="N182:V182"/>
    <mergeCell ref="W182:Y182"/>
    <mergeCell ref="E183:J183"/>
    <mergeCell ref="K183:M183"/>
    <mergeCell ref="N183:V183"/>
    <mergeCell ref="W183:Y183"/>
    <mergeCell ref="E184:J184"/>
    <mergeCell ref="K184:M184"/>
    <mergeCell ref="N184:V184"/>
    <mergeCell ref="W184:Y184"/>
    <mergeCell ref="E185:J185"/>
    <mergeCell ref="K185:M185"/>
    <mergeCell ref="N185:V185"/>
    <mergeCell ref="W185:X185"/>
    <mergeCell ref="E186:J186"/>
    <mergeCell ref="N186:V186"/>
    <mergeCell ref="W186:X186"/>
    <mergeCell ref="E187:J187"/>
    <mergeCell ref="N187:V187"/>
    <mergeCell ref="W187:X187"/>
    <mergeCell ref="I189:M189"/>
    <mergeCell ref="I191:M191"/>
    <mergeCell ref="O191:Q191"/>
    <mergeCell ref="I193:M193"/>
    <mergeCell ref="E196:H196"/>
    <mergeCell ref="I196:M196"/>
    <mergeCell ref="E197:H197"/>
    <mergeCell ref="I197:M197"/>
    <mergeCell ref="E198:H198"/>
    <mergeCell ref="I198:M198"/>
    <mergeCell ref="E199:H199"/>
    <mergeCell ref="I199:M199"/>
    <mergeCell ref="E200:H200"/>
    <mergeCell ref="I200:M200"/>
    <mergeCell ref="I202:M202"/>
    <mergeCell ref="J203:Y203"/>
    <mergeCell ref="C207:H207"/>
    <mergeCell ref="I210:M210"/>
    <mergeCell ref="J211:Y211"/>
    <mergeCell ref="I212:M212"/>
    <mergeCell ref="E215:Y215"/>
    <mergeCell ref="E216:K216"/>
    <mergeCell ref="L216:M216"/>
    <mergeCell ref="N216:O216"/>
    <mergeCell ref="P216:Q216"/>
    <mergeCell ref="R216:T216"/>
    <mergeCell ref="U216:W216"/>
    <mergeCell ref="X216:Y216"/>
    <mergeCell ref="L217:M217"/>
    <mergeCell ref="N217:O217"/>
    <mergeCell ref="P217:Q217"/>
    <mergeCell ref="R217:T217"/>
    <mergeCell ref="U217:W217"/>
    <mergeCell ref="X217:Y217"/>
    <mergeCell ref="L218:M218"/>
    <mergeCell ref="N218:O218"/>
    <mergeCell ref="P218:Q218"/>
    <mergeCell ref="R218:T218"/>
    <mergeCell ref="U218:W218"/>
    <mergeCell ref="X218:Y218"/>
    <mergeCell ref="L219:M219"/>
    <mergeCell ref="N219:O219"/>
    <mergeCell ref="P219:Q219"/>
    <mergeCell ref="R219:T219"/>
    <mergeCell ref="U219:W219"/>
    <mergeCell ref="X219:Y219"/>
    <mergeCell ref="L220:M220"/>
    <mergeCell ref="N220:O220"/>
    <mergeCell ref="P220:Q220"/>
    <mergeCell ref="R220:T220"/>
    <mergeCell ref="U220:W220"/>
    <mergeCell ref="X220:Y220"/>
    <mergeCell ref="L221:M221"/>
    <mergeCell ref="N221:O221"/>
    <mergeCell ref="P221:Q221"/>
    <mergeCell ref="R221:T221"/>
    <mergeCell ref="U221:W221"/>
    <mergeCell ref="X221:Y221"/>
    <mergeCell ref="L222:M222"/>
    <mergeCell ref="N222:O222"/>
    <mergeCell ref="P222:Q222"/>
    <mergeCell ref="R222:T222"/>
    <mergeCell ref="U222:W222"/>
    <mergeCell ref="X222:Y222"/>
    <mergeCell ref="L223:M223"/>
    <mergeCell ref="N223:O223"/>
    <mergeCell ref="P223:Q223"/>
    <mergeCell ref="R223:T223"/>
    <mergeCell ref="U223:W223"/>
    <mergeCell ref="X223:Y223"/>
    <mergeCell ref="L224:M224"/>
    <mergeCell ref="N224:O224"/>
    <mergeCell ref="P224:Q224"/>
    <mergeCell ref="R224:T224"/>
    <mergeCell ref="U224:W224"/>
    <mergeCell ref="X224:Y224"/>
    <mergeCell ref="L225:M225"/>
    <mergeCell ref="N225:O225"/>
    <mergeCell ref="P225:Q225"/>
    <mergeCell ref="R225:T225"/>
    <mergeCell ref="U225:W225"/>
    <mergeCell ref="X225:Y225"/>
    <mergeCell ref="L226:M226"/>
    <mergeCell ref="N226:O226"/>
    <mergeCell ref="P226:Q226"/>
    <mergeCell ref="R226:T226"/>
    <mergeCell ref="U226:W226"/>
    <mergeCell ref="X226:Y226"/>
    <mergeCell ref="L227:M227"/>
    <mergeCell ref="N227:O227"/>
    <mergeCell ref="P227:Q227"/>
    <mergeCell ref="R227:T227"/>
    <mergeCell ref="U227:W227"/>
    <mergeCell ref="X227:Y227"/>
    <mergeCell ref="L228:M228"/>
    <mergeCell ref="N228:O228"/>
    <mergeCell ref="P228:Q228"/>
    <mergeCell ref="R228:T228"/>
    <mergeCell ref="U228:W228"/>
    <mergeCell ref="X228:Y228"/>
    <mergeCell ref="L229:M229"/>
    <mergeCell ref="N229:O229"/>
    <mergeCell ref="P229:Q229"/>
    <mergeCell ref="R229:T229"/>
    <mergeCell ref="U229:W229"/>
    <mergeCell ref="X229:Y229"/>
    <mergeCell ref="L230:M230"/>
    <mergeCell ref="N230:O230"/>
    <mergeCell ref="P230:Q230"/>
    <mergeCell ref="R230:T230"/>
    <mergeCell ref="U230:W230"/>
    <mergeCell ref="X230:Y230"/>
    <mergeCell ref="L231:M231"/>
    <mergeCell ref="N231:O231"/>
    <mergeCell ref="P231:Q231"/>
    <mergeCell ref="R231:T231"/>
    <mergeCell ref="U231:W231"/>
    <mergeCell ref="X231:Y231"/>
    <mergeCell ref="L232:M232"/>
    <mergeCell ref="N232:O232"/>
    <mergeCell ref="P232:Q232"/>
    <mergeCell ref="R232:T232"/>
    <mergeCell ref="U232:W232"/>
    <mergeCell ref="X232:Y232"/>
    <mergeCell ref="L233:M233"/>
    <mergeCell ref="N233:O233"/>
    <mergeCell ref="P233:Q233"/>
    <mergeCell ref="R233:T233"/>
    <mergeCell ref="U233:W233"/>
    <mergeCell ref="X233:Y233"/>
    <mergeCell ref="L234:M234"/>
    <mergeCell ref="N234:O234"/>
    <mergeCell ref="P234:Q234"/>
    <mergeCell ref="R234:T234"/>
    <mergeCell ref="U234:W234"/>
    <mergeCell ref="X234:Y234"/>
    <mergeCell ref="L235:M235"/>
    <mergeCell ref="N235:O235"/>
    <mergeCell ref="P235:Q235"/>
    <mergeCell ref="R235:T235"/>
    <mergeCell ref="U235:W235"/>
    <mergeCell ref="X235:Y235"/>
    <mergeCell ref="L236:M236"/>
    <mergeCell ref="N236:O236"/>
    <mergeCell ref="P236:Q236"/>
    <mergeCell ref="R236:T236"/>
    <mergeCell ref="U236:W236"/>
    <mergeCell ref="X236:Y236"/>
    <mergeCell ref="L237:M237"/>
    <mergeCell ref="N237:O237"/>
    <mergeCell ref="P237:Q237"/>
    <mergeCell ref="R237:T237"/>
    <mergeCell ref="U237:W237"/>
    <mergeCell ref="X237:Y237"/>
    <mergeCell ref="L238:M238"/>
    <mergeCell ref="N238:O238"/>
    <mergeCell ref="P238:Q238"/>
    <mergeCell ref="R238:T238"/>
    <mergeCell ref="U238:W238"/>
    <mergeCell ref="X238:Y238"/>
    <mergeCell ref="L239:M239"/>
    <mergeCell ref="N239:O239"/>
    <mergeCell ref="P239:Q239"/>
    <mergeCell ref="R239:T239"/>
    <mergeCell ref="U239:W239"/>
    <mergeCell ref="X239:Y239"/>
    <mergeCell ref="L240:M240"/>
    <mergeCell ref="N240:O240"/>
    <mergeCell ref="P240:Q240"/>
    <mergeCell ref="R240:T240"/>
    <mergeCell ref="U240:W240"/>
    <mergeCell ref="X240:Y240"/>
    <mergeCell ref="L241:M241"/>
    <mergeCell ref="N241:O241"/>
    <mergeCell ref="P241:Q241"/>
    <mergeCell ref="R241:T241"/>
    <mergeCell ref="U241:W241"/>
    <mergeCell ref="X241:Y241"/>
    <mergeCell ref="L242:M242"/>
    <mergeCell ref="N242:O242"/>
    <mergeCell ref="P242:Q242"/>
    <mergeCell ref="R242:T242"/>
    <mergeCell ref="U242:W242"/>
    <mergeCell ref="X242:Y242"/>
    <mergeCell ref="L243:M243"/>
    <mergeCell ref="N243:O243"/>
    <mergeCell ref="P243:Q243"/>
    <mergeCell ref="R243:T243"/>
    <mergeCell ref="U243:W243"/>
    <mergeCell ref="X243:Y243"/>
    <mergeCell ref="L244:M244"/>
    <mergeCell ref="N244:O244"/>
    <mergeCell ref="P244:Q244"/>
    <mergeCell ref="R244:T244"/>
    <mergeCell ref="U244:W244"/>
    <mergeCell ref="X244:Y244"/>
    <mergeCell ref="L245:M245"/>
    <mergeCell ref="N245:O245"/>
    <mergeCell ref="P245:Q245"/>
    <mergeCell ref="R245:T245"/>
    <mergeCell ref="U245:W245"/>
    <mergeCell ref="X245:Y245"/>
    <mergeCell ref="L246:M246"/>
    <mergeCell ref="N246:O246"/>
    <mergeCell ref="P246:Q246"/>
    <mergeCell ref="R246:T246"/>
    <mergeCell ref="U246:W246"/>
    <mergeCell ref="X246:Y246"/>
    <mergeCell ref="K186:M187"/>
  </mergeCells>
  <phoneticPr fontId="6"/>
  <conditionalFormatting sqref="I20:M20">
    <cfRule type="expression" dxfId="172" priority="173" stopIfTrue="1">
      <formula>$A20&lt;&gt;0</formula>
    </cfRule>
  </conditionalFormatting>
  <conditionalFormatting sqref="I22:Y22">
    <cfRule type="expression" dxfId="171" priority="172" stopIfTrue="1">
      <formula>$A22&lt;&gt;0</formula>
    </cfRule>
  </conditionalFormatting>
  <conditionalFormatting sqref="I24:Y24">
    <cfRule type="expression" dxfId="170" priority="171" stopIfTrue="1">
      <formula>$A24&lt;&gt;0</formula>
    </cfRule>
  </conditionalFormatting>
  <conditionalFormatting sqref="I26:Y26">
    <cfRule type="expression" dxfId="169" priority="170" stopIfTrue="1">
      <formula>$A26&lt;&gt;0</formula>
    </cfRule>
  </conditionalFormatting>
  <conditionalFormatting sqref="I28:Y28">
    <cfRule type="expression" dxfId="168" priority="169" stopIfTrue="1">
      <formula>$A28&lt;&gt;0</formula>
    </cfRule>
  </conditionalFormatting>
  <conditionalFormatting sqref="I30:Y30">
    <cfRule type="expression" dxfId="167" priority="168" stopIfTrue="1">
      <formula>$A30&lt;&gt;0</formula>
    </cfRule>
  </conditionalFormatting>
  <conditionalFormatting sqref="I32:Y32">
    <cfRule type="expression" dxfId="166" priority="167" stopIfTrue="1">
      <formula>$A32&lt;&gt;0</formula>
    </cfRule>
  </conditionalFormatting>
  <conditionalFormatting sqref="I34:M34">
    <cfRule type="expression" dxfId="165" priority="166" stopIfTrue="1">
      <formula>$A34&lt;&gt;0</formula>
    </cfRule>
  </conditionalFormatting>
  <conditionalFormatting sqref="I36:M36">
    <cfRule type="expression" dxfId="164" priority="165" stopIfTrue="1">
      <formula>$A36&lt;&gt;0</formula>
    </cfRule>
  </conditionalFormatting>
  <conditionalFormatting sqref="I38:M38">
    <cfRule type="expression" dxfId="163" priority="164" stopIfTrue="1">
      <formula>$A38&lt;&gt;0</formula>
    </cfRule>
  </conditionalFormatting>
  <conditionalFormatting sqref="I40:Y40">
    <cfRule type="expression" dxfId="162" priority="163" stopIfTrue="1">
      <formula>$A40&lt;&gt;0</formula>
    </cfRule>
  </conditionalFormatting>
  <conditionalFormatting sqref="I42:M42">
    <cfRule type="expression" dxfId="161" priority="162" stopIfTrue="1">
      <formula>$A42&lt;&gt;0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OR(NOT(ISNUMBER(VALUE($P210))),TRIM($P210)="",LEN($P210)&lt;&gt;6)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AND($A217&lt;&gt;0,TRIM($N217)="")</formula>
    </cfRule>
  </conditionalFormatting>
  <conditionalFormatting sqref="P217:Q217">
    <cfRule type="expression" dxfId="115" priority="116" stopIfTrue="1">
      <formula>AND($A217&lt;&gt;0,TRIM($P217)="")</formula>
    </cfRule>
  </conditionalFormatting>
  <conditionalFormatting sqref="R217:T217">
    <cfRule type="expression" dxfId="114" priority="115" stopIfTrue="1">
      <formula>AND($A217&lt;&gt;0,TRIM($R217)="")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AND($A218&lt;&gt;0,TRIM($N218)="")</formula>
    </cfRule>
  </conditionalFormatting>
  <conditionalFormatting sqref="P218:Q218">
    <cfRule type="expression" dxfId="111" priority="112" stopIfTrue="1">
      <formula>AND($A218&lt;&gt;0,TRIM($P218)="")</formula>
    </cfRule>
  </conditionalFormatting>
  <conditionalFormatting sqref="R218:T218">
    <cfRule type="expression" dxfId="110" priority="111" stopIfTrue="1">
      <formula>AND($A218&lt;&gt;0,TRIM($R218)="")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AND($A219&lt;&gt;0,TRIM($N219)="")</formula>
    </cfRule>
  </conditionalFormatting>
  <conditionalFormatting sqref="P219:Q219">
    <cfRule type="expression" dxfId="107" priority="108" stopIfTrue="1">
      <formula>AND($A219&lt;&gt;0,TRIM($P219)="")</formula>
    </cfRule>
  </conditionalFormatting>
  <conditionalFormatting sqref="R219:T219">
    <cfRule type="expression" dxfId="106" priority="107" stopIfTrue="1">
      <formula>AND($A219&lt;&gt;0,TRIM($R219)="")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AND($A220&lt;&gt;0,TRIM($N220)="")</formula>
    </cfRule>
  </conditionalFormatting>
  <conditionalFormatting sqref="P220:Q220">
    <cfRule type="expression" dxfId="103" priority="104" stopIfTrue="1">
      <formula>AND($A220&lt;&gt;0,TRIM($P220)="")</formula>
    </cfRule>
  </conditionalFormatting>
  <conditionalFormatting sqref="R220:T220">
    <cfRule type="expression" dxfId="102" priority="103" stopIfTrue="1">
      <formula>AND($A220&lt;&gt;0,TRIM($R220)="")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AND($A221&lt;&gt;0,TRIM($N221)="")</formula>
    </cfRule>
  </conditionalFormatting>
  <conditionalFormatting sqref="P221:Q221">
    <cfRule type="expression" dxfId="99" priority="100" stopIfTrue="1">
      <formula>AND($A221&lt;&gt;0,TRIM($P221)="")</formula>
    </cfRule>
  </conditionalFormatting>
  <conditionalFormatting sqref="R221:T221">
    <cfRule type="expression" dxfId="98" priority="99" stopIfTrue="1">
      <formula>AND($A221&lt;&gt;0,TRIM($R221)="")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AND($A222&lt;&gt;0,TRIM($N222)="")</formula>
    </cfRule>
  </conditionalFormatting>
  <conditionalFormatting sqref="P222:Q222">
    <cfRule type="expression" dxfId="95" priority="96" stopIfTrue="1">
      <formula>AND($A222&lt;&gt;0,TRIM($P222)="")</formula>
    </cfRule>
  </conditionalFormatting>
  <conditionalFormatting sqref="R222:T222">
    <cfRule type="expression" dxfId="94" priority="95" stopIfTrue="1">
      <formula>AND($A222&lt;&gt;0,TRIM($R222)="")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AND($A223&lt;&gt;0,TRIM($N223)="")</formula>
    </cfRule>
  </conditionalFormatting>
  <conditionalFormatting sqref="P223:Q223">
    <cfRule type="expression" dxfId="91" priority="92" stopIfTrue="1">
      <formula>AND($A223&lt;&gt;0,TRIM($P223)="")</formula>
    </cfRule>
  </conditionalFormatting>
  <conditionalFormatting sqref="R223:T223">
    <cfRule type="expression" dxfId="90" priority="91" stopIfTrue="1">
      <formula>AND($A223&lt;&gt;0,TRIM($R223)="")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AND($A224&lt;&gt;0,TRIM($N224)="")</formula>
    </cfRule>
  </conditionalFormatting>
  <conditionalFormatting sqref="P224:Q224">
    <cfRule type="expression" dxfId="87" priority="88" stopIfTrue="1">
      <formula>AND($A224&lt;&gt;0,TRIM($P224)="")</formula>
    </cfRule>
  </conditionalFormatting>
  <conditionalFormatting sqref="R224:T224">
    <cfRule type="expression" dxfId="86" priority="87" stopIfTrue="1">
      <formula>AND($A224&lt;&gt;0,TRIM($R224)="")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AND($A225&lt;&gt;0,TRIM($N225)="")</formula>
    </cfRule>
  </conditionalFormatting>
  <conditionalFormatting sqref="P225:Q225">
    <cfRule type="expression" dxfId="83" priority="84" stopIfTrue="1">
      <formula>AND($A225&lt;&gt;0,TRIM($P225)="")</formula>
    </cfRule>
  </conditionalFormatting>
  <conditionalFormatting sqref="R225:T225">
    <cfRule type="expression" dxfId="82" priority="83" stopIfTrue="1">
      <formula>AND($A225&lt;&gt;0,TRIM($R225)="")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AND($A226&lt;&gt;0,TRIM($N226)="")</formula>
    </cfRule>
  </conditionalFormatting>
  <conditionalFormatting sqref="P226:Q226">
    <cfRule type="expression" dxfId="79" priority="80" stopIfTrue="1">
      <formula>AND($A226&lt;&gt;0,TRIM($P226)="")</formula>
    </cfRule>
  </conditionalFormatting>
  <conditionalFormatting sqref="R226:T226">
    <cfRule type="expression" dxfId="78" priority="79" stopIfTrue="1">
      <formula>AND($A226&lt;&gt;0,TRIM($R226)="")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AND($A227&lt;&gt;0,TRIM($N227)="")</formula>
    </cfRule>
  </conditionalFormatting>
  <conditionalFormatting sqref="P227:Q227">
    <cfRule type="expression" dxfId="75" priority="76" stopIfTrue="1">
      <formula>AND($A227&lt;&gt;0,TRIM($P227)="")</formula>
    </cfRule>
  </conditionalFormatting>
  <conditionalFormatting sqref="R227:T227">
    <cfRule type="expression" dxfId="74" priority="75" stopIfTrue="1">
      <formula>AND($A227&lt;&gt;0,TRIM($R227)="")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AND($A228&lt;&gt;0,TRIM($N228)="")</formula>
    </cfRule>
  </conditionalFormatting>
  <conditionalFormatting sqref="P228:Q228">
    <cfRule type="expression" dxfId="71" priority="72" stopIfTrue="1">
      <formula>AND($A228&lt;&gt;0,TRIM($P228)="")</formula>
    </cfRule>
  </conditionalFormatting>
  <conditionalFormatting sqref="R228:T228">
    <cfRule type="expression" dxfId="70" priority="71" stopIfTrue="1">
      <formula>AND($A228&lt;&gt;0,TRIM($R228)="")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AND($A229&lt;&gt;0,TRIM($N229)="")</formula>
    </cfRule>
  </conditionalFormatting>
  <conditionalFormatting sqref="P229:Q229">
    <cfRule type="expression" dxfId="67" priority="68" stopIfTrue="1">
      <formula>AND($A229&lt;&gt;0,TRIM($P229)="")</formula>
    </cfRule>
  </conditionalFormatting>
  <conditionalFormatting sqref="R229:T229">
    <cfRule type="expression" dxfId="66" priority="67" stopIfTrue="1">
      <formula>AND($A229&lt;&gt;0,TRIM($R229)="")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AND($A230&lt;&gt;0,TRIM($N230)="")</formula>
    </cfRule>
  </conditionalFormatting>
  <conditionalFormatting sqref="P230:Q230">
    <cfRule type="expression" dxfId="63" priority="64" stopIfTrue="1">
      <formula>AND($A230&lt;&gt;0,TRIM($P230)="")</formula>
    </cfRule>
  </conditionalFormatting>
  <conditionalFormatting sqref="R230:T230">
    <cfRule type="expression" dxfId="62" priority="63" stopIfTrue="1">
      <formula>AND($A230&lt;&gt;0,TRIM($R230)="")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AND($A231&lt;&gt;0,TRIM($N231)="")</formula>
    </cfRule>
  </conditionalFormatting>
  <conditionalFormatting sqref="P231:Q231">
    <cfRule type="expression" dxfId="59" priority="60" stopIfTrue="1">
      <formula>AND($A231&lt;&gt;0,TRIM($P231)="")</formula>
    </cfRule>
  </conditionalFormatting>
  <conditionalFormatting sqref="R231:T231">
    <cfRule type="expression" dxfId="58" priority="59" stopIfTrue="1">
      <formula>AND($A231&lt;&gt;0,TRIM($R231)="")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AND($A232&lt;&gt;0,TRIM($N232)="")</formula>
    </cfRule>
  </conditionalFormatting>
  <conditionalFormatting sqref="P232:Q232">
    <cfRule type="expression" dxfId="55" priority="56" stopIfTrue="1">
      <formula>AND($A232&lt;&gt;0,TRIM($P232)="")</formula>
    </cfRule>
  </conditionalFormatting>
  <conditionalFormatting sqref="R232:T232">
    <cfRule type="expression" dxfId="54" priority="55" stopIfTrue="1">
      <formula>AND($A232&lt;&gt;0,TRIM($R232)="")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AND($A233&lt;&gt;0,TRIM($N233)="")</formula>
    </cfRule>
  </conditionalFormatting>
  <conditionalFormatting sqref="P233:Q233">
    <cfRule type="expression" dxfId="51" priority="52" stopIfTrue="1">
      <formula>AND($A233&lt;&gt;0,TRIM($P233)="")</formula>
    </cfRule>
  </conditionalFormatting>
  <conditionalFormatting sqref="R233:T233">
    <cfRule type="expression" dxfId="50" priority="51" stopIfTrue="1">
      <formula>AND($A233&lt;&gt;0,TRIM($R233)="")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AND($A234&lt;&gt;0,TRIM($N234)="")</formula>
    </cfRule>
  </conditionalFormatting>
  <conditionalFormatting sqref="P234:Q234">
    <cfRule type="expression" dxfId="47" priority="48" stopIfTrue="1">
      <formula>AND($A234&lt;&gt;0,TRIM($P234)="")</formula>
    </cfRule>
  </conditionalFormatting>
  <conditionalFormatting sqref="R234:T234">
    <cfRule type="expression" dxfId="46" priority="47" stopIfTrue="1">
      <formula>AND($A234&lt;&gt;0,TRIM($R234)="")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AND($A235&lt;&gt;0,TRIM($N235)="")</formula>
    </cfRule>
  </conditionalFormatting>
  <conditionalFormatting sqref="P235:Q235">
    <cfRule type="expression" dxfId="43" priority="44" stopIfTrue="1">
      <formula>AND($A235&lt;&gt;0,TRIM($P235)="")</formula>
    </cfRule>
  </conditionalFormatting>
  <conditionalFormatting sqref="R235:T235">
    <cfRule type="expression" dxfId="42" priority="43" stopIfTrue="1">
      <formula>AND($A235&lt;&gt;0,TRIM($R235)="")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AND($A236&lt;&gt;0,TRIM($N236)="")</formula>
    </cfRule>
  </conditionalFormatting>
  <conditionalFormatting sqref="P236:Q236">
    <cfRule type="expression" dxfId="39" priority="40" stopIfTrue="1">
      <formula>AND($A236&lt;&gt;0,TRIM($P236)="")</formula>
    </cfRule>
  </conditionalFormatting>
  <conditionalFormatting sqref="R236:T236">
    <cfRule type="expression" dxfId="38" priority="39" stopIfTrue="1">
      <formula>AND($A236&lt;&gt;0,TRIM($R236)="")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AND($A237&lt;&gt;0,TRIM($N237)="")</formula>
    </cfRule>
  </conditionalFormatting>
  <conditionalFormatting sqref="P237:Q237">
    <cfRule type="expression" dxfId="35" priority="36" stopIfTrue="1">
      <formula>AND($A237&lt;&gt;0,TRIM($P237)="")</formula>
    </cfRule>
  </conditionalFormatting>
  <conditionalFormatting sqref="R237:T237">
    <cfRule type="expression" dxfId="34" priority="35" stopIfTrue="1">
      <formula>AND($A237&lt;&gt;0,TRIM($R237)="")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AND($A238&lt;&gt;0,TRIM($N238)="")</formula>
    </cfRule>
  </conditionalFormatting>
  <conditionalFormatting sqref="P238:Q238">
    <cfRule type="expression" dxfId="31" priority="32" stopIfTrue="1">
      <formula>AND($A238&lt;&gt;0,TRIM($P238)="")</formula>
    </cfRule>
  </conditionalFormatting>
  <conditionalFormatting sqref="R238:T238">
    <cfRule type="expression" dxfId="30" priority="31" stopIfTrue="1">
      <formula>AND($A238&lt;&gt;0,TRIM($R238)="")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AND($A239&lt;&gt;0,TRIM($N239)="")</formula>
    </cfRule>
  </conditionalFormatting>
  <conditionalFormatting sqref="P239:Q239">
    <cfRule type="expression" dxfId="27" priority="28" stopIfTrue="1">
      <formula>AND($A239&lt;&gt;0,TRIM($P239)="")</formula>
    </cfRule>
  </conditionalFormatting>
  <conditionalFormatting sqref="R239:T239">
    <cfRule type="expression" dxfId="26" priority="27" stopIfTrue="1">
      <formula>AND($A239&lt;&gt;0,TRIM($R239)="")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AND($A240&lt;&gt;0,TRIM($N240)="")</formula>
    </cfRule>
  </conditionalFormatting>
  <conditionalFormatting sqref="P240:Q240">
    <cfRule type="expression" dxfId="23" priority="24" stopIfTrue="1">
      <formula>AND($A240&lt;&gt;0,TRIM($P240)="")</formula>
    </cfRule>
  </conditionalFormatting>
  <conditionalFormatting sqref="R240:T240">
    <cfRule type="expression" dxfId="22" priority="23" stopIfTrue="1">
      <formula>AND($A240&lt;&gt;0,TRIM($R240)="")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AND($A241&lt;&gt;0,TRIM($N241)="")</formula>
    </cfRule>
  </conditionalFormatting>
  <conditionalFormatting sqref="P241:Q241">
    <cfRule type="expression" dxfId="19" priority="20" stopIfTrue="1">
      <formula>AND($A241&lt;&gt;0,TRIM($P241)="")</formula>
    </cfRule>
  </conditionalFormatting>
  <conditionalFormatting sqref="R241:T241">
    <cfRule type="expression" dxfId="18" priority="19" stopIfTrue="1">
      <formula>AND($A241&lt;&gt;0,TRIM($R241)="")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AND($A242&lt;&gt;0,TRIM($N242)="")</formula>
    </cfRule>
  </conditionalFormatting>
  <conditionalFormatting sqref="P242:Q242">
    <cfRule type="expression" dxfId="15" priority="16" stopIfTrue="1">
      <formula>AND($A242&lt;&gt;0,TRIM($P242)="")</formula>
    </cfRule>
  </conditionalFormatting>
  <conditionalFormatting sqref="R242:T242">
    <cfRule type="expression" dxfId="14" priority="15" stopIfTrue="1">
      <formula>AND($A242&lt;&gt;0,TRIM($R242)="")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AND($A243&lt;&gt;0,TRIM($N243)="")</formula>
    </cfRule>
  </conditionalFormatting>
  <conditionalFormatting sqref="P243:Q243">
    <cfRule type="expression" dxfId="11" priority="12" stopIfTrue="1">
      <formula>AND($A243&lt;&gt;0,TRIM($P243)="")</formula>
    </cfRule>
  </conditionalFormatting>
  <conditionalFormatting sqref="R243:T243">
    <cfRule type="expression" dxfId="10" priority="11" stopIfTrue="1">
      <formula>AND($A243&lt;&gt;0,TRIM($R243)="")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AND($A244&lt;&gt;0,TRIM($N244)="")</formula>
    </cfRule>
  </conditionalFormatting>
  <conditionalFormatting sqref="P244:Q244">
    <cfRule type="expression" dxfId="7" priority="8" stopIfTrue="1">
      <formula>AND($A244&lt;&gt;0,TRIM($P244)="")</formula>
    </cfRule>
  </conditionalFormatting>
  <conditionalFormatting sqref="R244:T244">
    <cfRule type="expression" dxfId="6" priority="7" stopIfTrue="1">
      <formula>AND($A244&lt;&gt;0,TRIM($R244)="")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AND($A245&lt;&gt;0,TRIM($N245)="")</formula>
    </cfRule>
  </conditionalFormatting>
  <conditionalFormatting sqref="P245:Q245">
    <cfRule type="expression" dxfId="3" priority="4" stopIfTrue="1">
      <formula>AND($A245&lt;&gt;0,TRIM($P245)="")</formula>
    </cfRule>
  </conditionalFormatting>
  <conditionalFormatting sqref="R245:T245">
    <cfRule type="expression" dxfId="2" priority="3" stopIfTrue="1">
      <formula>AND($A245&lt;&gt;0,TRIM($R245)="")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$A246&lt;&gt;0</formula>
    </cfRule>
  </conditionalFormatting>
  <dataValidations count="209">
    <dataValidation imeMode="hiragana" allowBlank="1" showDropDown="0" showInputMessage="1" showErrorMessage="1" sqref="N184:V187 X217:Y246"/>
    <dataValidation imeMode="halfAlpha" allowBlank="1" showDropDown="0" showInputMessage="1" showErrorMessage="1" sqref="P210"/>
    <dataValidation imeMode="hiragana" allowBlank="1" showDropDown="0" showInputMessage="1" showErrorMessage="1" sqref="I22:Y22"/>
    <dataValidation type="whole" imeMode="halfAlpha" allowBlank="1" showDropDown="0" showInputMessage="1" showErrorMessage="1" error="7桁の数字を入力してください" sqref="I20:M20">
      <formula1>0</formula1>
      <formula2>9999999</formula2>
    </dataValidation>
    <dataValidation imeMode="fullKatakana" allowBlank="1" showDropDown="0" showInputMessage="1" showErrorMessage="1" sqref="I24:Y24"/>
    <dataValidation imeMode="hiragana" allowBlank="1" showDropDown="0" showInputMessage="1" showErrorMessage="1" sqref="I26:Y26"/>
    <dataValidation imeMode="hiragana" allowBlank="1" showDropDown="0" showInputMessage="1" showErrorMessage="1" sqref="I28:Y28"/>
    <dataValidation imeMode="fullKatakana" allowBlank="1" showDropDown="0" showInputMessage="1" showErrorMessage="1" sqref="I30:Y30"/>
    <dataValidation imeMode="hiragana" allowBlank="1" showDropDown="0" showInputMessage="1" showErrorMessage="1" sqref="I32:Y32"/>
    <dataValidation type="date" imeMode="halfAlpha" allowBlank="1" showDropDown="0" showInputMessage="1" showErrorMessage="1" error="有効な日付を入力してください" sqref="I34:M34">
      <formula1>92</formula1>
      <formula2>73415</formula2>
    </dataValidation>
    <dataValidation imeMode="halfAlpha" allowBlank="1" showDropDown="0" showInputMessage="1" showErrorMessage="1" sqref="I36:M36"/>
    <dataValidation imeMode="halfAlpha" allowBlank="1" showDropDown="0" showInputMessage="1" showErrorMessage="1" sqref="P36"/>
    <dataValidation imeMode="halfAlpha" allowBlank="1" showDropDown="0" showInputMessage="1" showErrorMessage="1" sqref="I38:M38"/>
    <dataValidation imeMode="halfAlpha" allowBlank="1" showDropDown="0" showInputMessage="1" showErrorMessage="1" sqref="I40:Y40"/>
    <dataValidation type="list" imeMode="halfAlpha" allowBlank="1" showDropDown="0" showInputMessage="1" showErrorMessage="1" error="リストから選択してください" sqref="I42:M42">
      <formula1>"一致する,一致しない"</formula1>
    </dataValidation>
    <dataValidation type="list" imeMode="halfAlpha" allowBlank="1" showDropDown="0" showInputMessage="1" showErrorMessage="1" error="リストから選択してください" sqref="I63:M63">
      <formula1>"しない,する"</formula1>
    </dataValidation>
    <dataValidation type="whole" imeMode="halfAlpha" allowBlank="1" showDropDown="0" showInputMessage="1" showErrorMessage="1" error="7桁の数字を入力してください" sqref="I69:M69">
      <formula1>0</formula1>
      <formula2>9999999</formula2>
    </dataValidation>
    <dataValidation imeMode="hiragana" allowBlank="1" showDropDown="0" showInputMessage="1" showErrorMessage="1" sqref="I71:Y71"/>
    <dataValidation imeMode="fullKatakana" allowBlank="1" showDropDown="0" showInputMessage="1" showErrorMessage="1" sqref="I73:Y73"/>
    <dataValidation imeMode="hiragana" allowBlank="1" showDropDown="0" showInputMessage="1" showErrorMessage="1" sqref="I75:Y75"/>
    <dataValidation imeMode="hiragana" allowBlank="1" showDropDown="0" showInputMessage="1" showErrorMessage="1" sqref="I77:Y77"/>
    <dataValidation imeMode="fullKatakana" allowBlank="1" showDropDown="0" showInputMessage="1" showErrorMessage="1" sqref="I79:Y79"/>
    <dataValidation imeMode="hiragana" allowBlank="1" showDropDown="0" showInputMessage="1" showErrorMessage="1" sqref="I81:Y81"/>
    <dataValidation imeMode="halfAlpha" allowBlank="1" showDropDown="0" showInputMessage="1" showErrorMessage="1" sqref="I83:M83"/>
    <dataValidation imeMode="halfAlpha" allowBlank="1" showDropDown="0" showInputMessage="1" showErrorMessage="1" sqref="P83"/>
    <dataValidation imeMode="halfAlpha" allowBlank="1" showDropDown="0" showInputMessage="1" showErrorMessage="1" sqref="I85:M85"/>
    <dataValidation imeMode="halfAlpha" allowBlank="1" showDropDown="0" showInputMessage="1" showErrorMessage="1" sqref="I87:Y87"/>
    <dataValidation imeMode="hiragana" allowBlank="1" showDropDown="0" showInputMessage="1" showErrorMessage="1" sqref="I112:Y112"/>
    <dataValidation imeMode="fullKatakana" allowBlank="1" showDropDown="0" showInputMessage="1" showErrorMessage="1" sqref="I114:Y114"/>
    <dataValidation imeMode="hiragana" allowBlank="1" showDropDown="0" showInputMessage="1" showErrorMessage="1" sqref="I116:Y116"/>
    <dataValidation type="whole" imeMode="halfAlpha" allowBlank="1" showDropDown="0" showInputMessage="1" showErrorMessage="1" error="7桁の数字を入力してください" sqref="I118:M118">
      <formula1>0</formula1>
      <formula2>9999999</formula2>
    </dataValidation>
    <dataValidation imeMode="hiragana" allowBlank="1" showDropDown="0" showInputMessage="1" showErrorMessage="1" sqref="I120:Y120"/>
    <dataValidation imeMode="halfAlpha" allowBlank="1" showDropDown="0" showInputMessage="1" showErrorMessage="1" sqref="I122:M122"/>
    <dataValidation imeMode="halfAlpha" allowBlank="1" showDropDown="0" showInputMessage="1" showErrorMessage="1" sqref="P122"/>
    <dataValidation imeMode="halfAlpha" allowBlank="1" showDropDown="0" showInputMessage="1" showErrorMessage="1" sqref="I124:M124"/>
    <dataValidation imeMode="halfAlpha" allowBlank="1" showDropDown="0" showInputMessage="1" showErrorMessage="1" sqref="I126:Y126"/>
    <dataValidation type="list" imeMode="halfAlpha" allowBlank="1" showDropDown="0" showInputMessage="1" showErrorMessage="1" error="リストから選択してください" sqref="I153:M153">
      <formula1>"しない,する"</formula1>
    </dataValidation>
    <dataValidation imeMode="fullKatakana" allowBlank="1" showDropDown="0" showInputMessage="1" showErrorMessage="1" sqref="I155:Y155"/>
    <dataValidation imeMode="hiragana" allowBlank="1" showDropDown="0" showInputMessage="1" showErrorMessage="1" sqref="I157:Y157"/>
    <dataValidation imeMode="halfAlpha" allowBlank="1" showDropDown="0" showInputMessage="1" showErrorMessage="1" sqref="I159:M159"/>
    <dataValidation type="whole" imeMode="halfAlpha" allowBlank="1" showDropDown="0" showInputMessage="1" showErrorMessage="1" error="7桁の数字を入力してください" sqref="I161:M161">
      <formula1>0</formula1>
      <formula2>9999999</formula2>
    </dataValidation>
    <dataValidation imeMode="hiragana" allowBlank="1" showDropDown="0" showInputMessage="1" showErrorMessage="1" sqref="I163:Y163"/>
    <dataValidation imeMode="halfAlpha" allowBlank="1" showDropDown="0" showInputMessage="1" showErrorMessage="1" sqref="I165:M165"/>
    <dataValidation imeMode="halfAlpha" allowBlank="1" showDropDown="0" showInputMessage="1" showErrorMessage="1" sqref="I167:M167"/>
    <dataValidation imeMode="halfAlpha" allowBlank="1" showDropDown="0" showInputMessage="1" showErrorMessage="1" sqref="I169:Y169"/>
    <dataValidation type="list" imeMode="halfAlpha" allowBlank="1" showDropDown="0" showInputMessage="1" showErrorMessage="1" error="リストから選択してください" sqref="K183:M183">
      <formula1>"○,　"</formula1>
    </dataValidation>
    <dataValidation type="list" imeMode="halfAlpha" allowBlank="1" showDropDown="0" showInputMessage="1" showErrorMessage="1" error="リストから選択してください" sqref="K184:M184">
      <formula1>"○,　"</formula1>
    </dataValidation>
    <dataValidation type="list" imeMode="halfAlpha" allowBlank="1" showDropDown="0" showInputMessage="1" showErrorMessage="1" error="リストから選択してください" sqref="K185:M185">
      <formula1>"○,　"</formula1>
    </dataValidation>
    <dataValidation type="list" imeMode="halfAlpha" allowBlank="1" showDropDown="0" showInputMessage="1" showErrorMessage="1" error="リストから選択してください" sqref="K186:M187">
      <formula1>"○,　"</formula1>
    </dataValidation>
    <dataValidation type="whole" imeMode="halfAlpha" allowBlank="1" showDropDown="0" showInputMessage="1" showErrorMessage="1" error="有効な数字を入力してください" sqref="W186:X186">
      <formula1>0</formula1>
      <formula2>100</formula2>
    </dataValidation>
    <dataValidation type="whole" imeMode="halfAlpha" allowBlank="1" showDropDown="0" showInputMessage="1" showErrorMessage="1" error="有効な数字を入力してください" sqref="W187:X187">
      <formula1>0</formula1>
      <formula2>100</formula2>
    </dataValidation>
    <dataValidation type="whole" imeMode="halfAlpha" allowBlank="1" showDropDown="0" showInputMessage="1" showErrorMessage="1" error="有効な数字を入力してください" sqref="I189:M189">
      <formula1>0</formula1>
      <formula2>9999999999</formula2>
    </dataValidation>
    <dataValidation type="whole" imeMode="halfAlpha" allowBlank="1" showDropDown="0" showInputMessage="1" showErrorMessage="1" error="有効な数字を入力してください" sqref="I191:M191">
      <formula1>0</formula1>
      <formula2>9999999999</formula2>
    </dataValidation>
    <dataValidation type="whole" imeMode="halfAlpha" allowBlank="1" showDropDown="0" showInputMessage="1" showErrorMessage="1" error="有効な数字を入力してください" sqref="O191:Q191">
      <formula1>0</formula1>
      <formula2>9999999999</formula2>
    </dataValidation>
    <dataValidation type="date" imeMode="halfAlpha" allowBlank="1" showDropDown="0" showInputMessage="1" showErrorMessage="1" error="有効な日付を入力してください" sqref="I193:M193">
      <formula1>92</formula1>
      <formula2>73415</formula2>
    </dataValidation>
    <dataValidation type="whole" imeMode="halfAlpha" allowBlank="1" showDropDown="0" showInputMessage="1" showErrorMessage="1" error="有効な数字を入力してください" sqref="I196:M196">
      <formula1>0</formula1>
      <formula2>9999999999</formula2>
    </dataValidation>
    <dataValidation type="whole" imeMode="halfAlpha" allowBlank="1" showDropDown="0" showInputMessage="1" showErrorMessage="1" error="有効な数字を入力してください" sqref="I197:M197">
      <formula1>0</formula1>
      <formula2>9999999999</formula2>
    </dataValidation>
    <dataValidation type="whole" imeMode="halfAlpha" allowBlank="1" showDropDown="0" showInputMessage="1" showErrorMessage="1" error="有効な数字を入力してください" sqref="I198:M198">
      <formula1>0</formula1>
      <formula2>9999999999</formula2>
    </dataValidation>
    <dataValidation type="whole" imeMode="halfAlpha" allowBlank="1" showDropDown="0" showInputMessage="1" showErrorMessage="1" error="有効な数字を入力してください" sqref="I200:M200">
      <formula1>0</formula1>
      <formula2>9999999999</formula2>
    </dataValidation>
    <dataValidation type="list" imeMode="halfAlpha" allowBlank="1" showDropDown="0" showInputMessage="1" showErrorMessage="1" error="リストから選択してください" sqref="I202:M202">
      <formula1>"該当する,該当しない,　"</formula1>
    </dataValidation>
    <dataValidation type="list" imeMode="halfAlpha" allowBlank="1" showDropDown="0" showInputMessage="1" showErrorMessage="1" error="リストから選択してください" sqref="I210:M210">
      <formula1>許可コード</formula1>
    </dataValidation>
    <dataValidation type="date" imeMode="halfAlpha" allowBlank="1" showDropDown="0" showInputMessage="1" showErrorMessage="1" error="有効な日付を入力してください" sqref="I212:M212">
      <formula1>92</formula1>
      <formula2>73415</formula2>
    </dataValidation>
    <dataValidation type="list" imeMode="halfAlpha" allowBlank="1" showDropDown="0" showInputMessage="1" showErrorMessage="1" error="リストから選択してください" sqref="L217:M217">
      <formula1>"○,　"</formula1>
    </dataValidation>
    <dataValidation type="list" imeMode="halfAlpha" allowBlank="1" showDropDown="0" showInputMessage="1" showErrorMessage="1" error="リストから選択してください" sqref="N217:O217">
      <formula1>"一般,特定,　"</formula1>
    </dataValidation>
    <dataValidation type="whole" imeMode="halfAlpha" allowBlank="1" showDropDown="0" showInputMessage="1" showErrorMessage="1" error="有効な数字を入力してください" sqref="P217:Q21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7:T217">
      <formula1>-9999999999</formula1>
      <formula2>9999999999</formula2>
    </dataValidation>
    <dataValidation type="list" imeMode="halfAlpha" allowBlank="1" showDropDown="0" showInputMessage="1" showErrorMessage="1" error="リストから選択してください" sqref="U217:W217">
      <formula1>"一般,特定,　"</formula1>
    </dataValidation>
    <dataValidation type="list" imeMode="halfAlpha" allowBlank="1" showDropDown="0" showInputMessage="1" showErrorMessage="1" error="リストから選択してください" sqref="L218:M218">
      <formula1>"○,　"</formula1>
    </dataValidation>
    <dataValidation type="list" imeMode="halfAlpha" allowBlank="1" showDropDown="0" showInputMessage="1" showErrorMessage="1" error="リストから選択してください" sqref="N218:O218">
      <formula1>"一般,特定,　"</formula1>
    </dataValidation>
    <dataValidation type="whole" imeMode="halfAlpha" allowBlank="1" showDropDown="0" showInputMessage="1" showErrorMessage="1" error="有効な数字を入力してください" sqref="P218:Q21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8:T218">
      <formula1>-9999999999</formula1>
      <formula2>9999999999</formula2>
    </dataValidation>
    <dataValidation type="list" imeMode="halfAlpha" allowBlank="1" showDropDown="0" showInputMessage="1" showErrorMessage="1" error="リストから選択してください" sqref="U218:W218">
      <formula1>"一般,特定,　"</formula1>
    </dataValidation>
    <dataValidation type="list" imeMode="halfAlpha" allowBlank="1" showDropDown="0" showInputMessage="1" showErrorMessage="1" error="リストから選択してください" sqref="L219:M219">
      <formula1>"○,　"</formula1>
    </dataValidation>
    <dataValidation type="list" imeMode="halfAlpha" allowBlank="1" showDropDown="0" showInputMessage="1" showErrorMessage="1" error="リストから選択してください" sqref="N219:O219">
      <formula1>"一般,特定,　"</formula1>
    </dataValidation>
    <dataValidation type="whole" imeMode="halfAlpha" allowBlank="1" showDropDown="0" showInputMessage="1" showErrorMessage="1" error="有効な数字を入力してください" sqref="P219:Q21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19:T219">
      <formula1>-9999999999</formula1>
      <formula2>9999999999</formula2>
    </dataValidation>
    <dataValidation type="list" imeMode="halfAlpha" allowBlank="1" showDropDown="0" showInputMessage="1" showErrorMessage="1" error="リストから選択してください" sqref="U219:W219">
      <formula1>"一般,特定,　"</formula1>
    </dataValidation>
    <dataValidation type="list" imeMode="halfAlpha" allowBlank="1" showDropDown="0" showInputMessage="1" showErrorMessage="1" error="リストから選択してください" sqref="L220:M220">
      <formula1>"○,　"</formula1>
    </dataValidation>
    <dataValidation type="list" imeMode="halfAlpha" allowBlank="1" showDropDown="0" showInputMessage="1" showErrorMessage="1" error="リストから選択してください" sqref="N220:O220">
      <formula1>"一般,特定,　"</formula1>
    </dataValidation>
    <dataValidation type="whole" imeMode="halfAlpha" allowBlank="1" showDropDown="0" showInputMessage="1" showErrorMessage="1" error="有効な数字を入力してください" sqref="P220:Q220">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0:T220">
      <formula1>-9999999999</formula1>
      <formula2>9999999999</formula2>
    </dataValidation>
    <dataValidation type="list" imeMode="halfAlpha" allowBlank="1" showDropDown="0" showInputMessage="1" showErrorMessage="1" error="リストから選択してください" sqref="U220:W220">
      <formula1>"一般,特定,　"</formula1>
    </dataValidation>
    <dataValidation type="list" imeMode="halfAlpha" allowBlank="1" showDropDown="0" showInputMessage="1" showErrorMessage="1" error="リストから選択してください" sqref="L221:M221">
      <formula1>"○,　"</formula1>
    </dataValidation>
    <dataValidation type="list" imeMode="halfAlpha" allowBlank="1" showDropDown="0" showInputMessage="1" showErrorMessage="1" error="リストから選択してください" sqref="N221:O221">
      <formula1>"一般,特定,　"</formula1>
    </dataValidation>
    <dataValidation type="whole" imeMode="halfAlpha" allowBlank="1" showDropDown="0" showInputMessage="1" showErrorMessage="1" error="有効な数字を入力してください" sqref="P221:Q221">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1:T221">
      <formula1>-9999999999</formula1>
      <formula2>9999999999</formula2>
    </dataValidation>
    <dataValidation type="list" imeMode="halfAlpha" allowBlank="1" showDropDown="0" showInputMessage="1" showErrorMessage="1" error="リストから選択してください" sqref="U221:W221">
      <formula1>"一般,特定,　"</formula1>
    </dataValidation>
    <dataValidation type="list" imeMode="halfAlpha" allowBlank="1" showDropDown="0" showInputMessage="1" showErrorMessage="1" error="リストから選択してください" sqref="L222:M222">
      <formula1>"○,　"</formula1>
    </dataValidation>
    <dataValidation type="list" imeMode="halfAlpha" allowBlank="1" showDropDown="0" showInputMessage="1" showErrorMessage="1" error="リストから選択してください" sqref="N222:O222">
      <formula1>"一般,特定,　"</formula1>
    </dataValidation>
    <dataValidation type="whole" imeMode="halfAlpha" allowBlank="1" showDropDown="0" showInputMessage="1" showErrorMessage="1" error="有効な数字を入力してください" sqref="P222:Q222">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2:T222">
      <formula1>-9999999999</formula1>
      <formula2>9999999999</formula2>
    </dataValidation>
    <dataValidation type="list" imeMode="halfAlpha" allowBlank="1" showDropDown="0" showInputMessage="1" showErrorMessage="1" error="リストから選択してください" sqref="U222:W222">
      <formula1>"一般,特定,　"</formula1>
    </dataValidation>
    <dataValidation type="list" imeMode="halfAlpha" allowBlank="1" showDropDown="0" showInputMessage="1" showErrorMessage="1" error="リストから選択してください" sqref="L223:M223">
      <formula1>"○,　"</formula1>
    </dataValidation>
    <dataValidation type="list" imeMode="halfAlpha" allowBlank="1" showDropDown="0" showInputMessage="1" showErrorMessage="1" error="リストから選択してください" sqref="N223:O223">
      <formula1>"一般,特定,　"</formula1>
    </dataValidation>
    <dataValidation type="whole" imeMode="halfAlpha" allowBlank="1" showDropDown="0" showInputMessage="1" showErrorMessage="1" error="有効な数字を入力してください" sqref="P223:Q223">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3:T223">
      <formula1>-9999999999</formula1>
      <formula2>9999999999</formula2>
    </dataValidation>
    <dataValidation type="list" imeMode="halfAlpha" allowBlank="1" showDropDown="0" showInputMessage="1" showErrorMessage="1" error="リストから選択してください" sqref="U223:W223">
      <formula1>"一般,特定,　"</formula1>
    </dataValidation>
    <dataValidation type="list" imeMode="halfAlpha" allowBlank="1" showDropDown="0" showInputMessage="1" showErrorMessage="1" error="リストから選択してください" sqref="L224:M224">
      <formula1>"○,　"</formula1>
    </dataValidation>
    <dataValidation type="list" imeMode="halfAlpha" allowBlank="1" showDropDown="0" showInputMessage="1" showErrorMessage="1" error="リストから選択してください" sqref="N224:O224">
      <formula1>"一般,特定,　"</formula1>
    </dataValidation>
    <dataValidation type="whole" imeMode="halfAlpha" allowBlank="1" showDropDown="0" showInputMessage="1" showErrorMessage="1" error="有効な数字を入力してください" sqref="P224:Q22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4:T224">
      <formula1>-9999999999</formula1>
      <formula2>9999999999</formula2>
    </dataValidation>
    <dataValidation type="list" imeMode="halfAlpha" allowBlank="1" showDropDown="0" showInputMessage="1" showErrorMessage="1" error="リストから選択してください" sqref="U224:W224">
      <formula1>"一般,特定,　"</formula1>
    </dataValidation>
    <dataValidation type="list" imeMode="halfAlpha" allowBlank="1" showDropDown="0" showInputMessage="1" showErrorMessage="1" error="リストから選択してください" sqref="L225:M225">
      <formula1>"○,　"</formula1>
    </dataValidation>
    <dataValidation type="list" imeMode="halfAlpha" allowBlank="1" showDropDown="0" showInputMessage="1" showErrorMessage="1" error="リストから選択してください" sqref="N225:O225">
      <formula1>"一般,特定,　"</formula1>
    </dataValidation>
    <dataValidation type="whole" imeMode="halfAlpha" allowBlank="1" showDropDown="0" showInputMessage="1" showErrorMessage="1" error="有効な数字を入力してください" sqref="P225:Q22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5:T225">
      <formula1>-9999999999</formula1>
      <formula2>9999999999</formula2>
    </dataValidation>
    <dataValidation type="list" imeMode="halfAlpha" allowBlank="1" showDropDown="0" showInputMessage="1" showErrorMessage="1" error="リストから選択してください" sqref="U225:W225">
      <formula1>"一般,特定,　"</formula1>
    </dataValidation>
    <dataValidation type="list" imeMode="halfAlpha" allowBlank="1" showDropDown="0" showInputMessage="1" showErrorMessage="1" error="リストから選択してください" sqref="L226:M226">
      <formula1>"○,　"</formula1>
    </dataValidation>
    <dataValidation type="list" imeMode="halfAlpha" allowBlank="1" showDropDown="0" showInputMessage="1" showErrorMessage="1" error="リストから選択してください" sqref="N226:O226">
      <formula1>"一般,特定,　"</formula1>
    </dataValidation>
    <dataValidation type="whole" imeMode="halfAlpha" allowBlank="1" showDropDown="0" showInputMessage="1" showErrorMessage="1" error="有効な数字を入力してください" sqref="P226:Q22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6:T226">
      <formula1>-9999999999</formula1>
      <formula2>9999999999</formula2>
    </dataValidation>
    <dataValidation type="list" imeMode="halfAlpha" allowBlank="1" showDropDown="0" showInputMessage="1" showErrorMessage="1" error="リストから選択してください" sqref="U226:W226">
      <formula1>"一般,特定,　"</formula1>
    </dataValidation>
    <dataValidation type="list" imeMode="halfAlpha" allowBlank="1" showDropDown="0" showInputMessage="1" showErrorMessage="1" error="リストから選択してください" sqref="L227:M227">
      <formula1>"○,　"</formula1>
    </dataValidation>
    <dataValidation type="list" imeMode="halfAlpha" allowBlank="1" showDropDown="0" showInputMessage="1" showErrorMessage="1" error="リストから選択してください" sqref="N227:O227">
      <formula1>"一般,特定,　"</formula1>
    </dataValidation>
    <dataValidation type="whole" imeMode="halfAlpha" allowBlank="1" showDropDown="0" showInputMessage="1" showErrorMessage="1" error="有効な数字を入力してください" sqref="P227:Q22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7:T227">
      <formula1>-9999999999</formula1>
      <formula2>9999999999</formula2>
    </dataValidation>
    <dataValidation type="list" imeMode="halfAlpha" allowBlank="1" showDropDown="0" showInputMessage="1" showErrorMessage="1" error="リストから選択してください" sqref="U227:W227">
      <formula1>"一般,特定,　"</formula1>
    </dataValidation>
    <dataValidation type="list" imeMode="halfAlpha" allowBlank="1" showDropDown="0" showInputMessage="1" showErrorMessage="1" error="リストから選択してください" sqref="L228:M228">
      <formula1>"○,　"</formula1>
    </dataValidation>
    <dataValidation type="list" imeMode="halfAlpha" allowBlank="1" showDropDown="0" showInputMessage="1" showErrorMessage="1" error="リストから選択してください" sqref="N228:O228">
      <formula1>"一般,特定,　"</formula1>
    </dataValidation>
    <dataValidation type="whole" imeMode="halfAlpha" allowBlank="1" showDropDown="0" showInputMessage="1" showErrorMessage="1" error="有効な数字を入力してください" sqref="P228:Q22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8:T228">
      <formula1>-9999999999</formula1>
      <formula2>9999999999</formula2>
    </dataValidation>
    <dataValidation type="list" imeMode="halfAlpha" allowBlank="1" showDropDown="0" showInputMessage="1" showErrorMessage="1" error="リストから選択してください" sqref="U228:W228">
      <formula1>"一般,特定,　"</formula1>
    </dataValidation>
    <dataValidation type="list" imeMode="halfAlpha" allowBlank="1" showDropDown="0" showInputMessage="1" showErrorMessage="1" error="リストから選択してください" sqref="L229:M229">
      <formula1>"○,　"</formula1>
    </dataValidation>
    <dataValidation type="list" imeMode="halfAlpha" allowBlank="1" showDropDown="0" showInputMessage="1" showErrorMessage="1" error="リストから選択してください" sqref="N229:O229">
      <formula1>"一般,特定,　"</formula1>
    </dataValidation>
    <dataValidation type="whole" imeMode="halfAlpha" allowBlank="1" showDropDown="0" showInputMessage="1" showErrorMessage="1" error="有効な数字を入力してください" sqref="P229:Q22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29:T229">
      <formula1>-9999999999</formula1>
      <formula2>9999999999</formula2>
    </dataValidation>
    <dataValidation type="list" imeMode="halfAlpha" allowBlank="1" showDropDown="0" showInputMessage="1" showErrorMessage="1" error="リストから選択してください" sqref="U229:W229">
      <formula1>"一般,特定,　"</formula1>
    </dataValidation>
    <dataValidation type="list" imeMode="halfAlpha" allowBlank="1" showDropDown="0" showInputMessage="1" showErrorMessage="1" error="リストから選択してください" sqref="L230:M230">
      <formula1>"○,　"</formula1>
    </dataValidation>
    <dataValidation type="list" imeMode="halfAlpha" allowBlank="1" showDropDown="0" showInputMessage="1" showErrorMessage="1" error="リストから選択してください" sqref="N230:O230">
      <formula1>"一般,特定,　"</formula1>
    </dataValidation>
    <dataValidation type="whole" imeMode="halfAlpha" allowBlank="1" showDropDown="0" showInputMessage="1" showErrorMessage="1" error="有効な数字を入力してください" sqref="P230:Q230">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0:T230">
      <formula1>-9999999999</formula1>
      <formula2>9999999999</formula2>
    </dataValidation>
    <dataValidation type="list" imeMode="halfAlpha" allowBlank="1" showDropDown="0" showInputMessage="1" showErrorMessage="1" error="リストから選択してください" sqref="U230:W230">
      <formula1>"一般,特定,　"</formula1>
    </dataValidation>
    <dataValidation type="list" imeMode="halfAlpha" allowBlank="1" showDropDown="0" showInputMessage="1" showErrorMessage="1" error="リストから選択してください" sqref="L231:M231">
      <formula1>"○,　"</formula1>
    </dataValidation>
    <dataValidation type="list" imeMode="halfAlpha" allowBlank="1" showDropDown="0" showInputMessage="1" showErrorMessage="1" error="リストから選択してください" sqref="N231:O231">
      <formula1>"一般,特定,　"</formula1>
    </dataValidation>
    <dataValidation type="whole" imeMode="halfAlpha" allowBlank="1" showDropDown="0" showInputMessage="1" showErrorMessage="1" error="有効な数字を入力してください" sqref="P231:Q231">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1:T231">
      <formula1>-9999999999</formula1>
      <formula2>9999999999</formula2>
    </dataValidation>
    <dataValidation type="list" imeMode="halfAlpha" allowBlank="1" showDropDown="0" showInputMessage="1" showErrorMessage="1" error="リストから選択してください" sqref="U231:W231">
      <formula1>"一般,特定,　"</formula1>
    </dataValidation>
    <dataValidation type="list" imeMode="halfAlpha" allowBlank="1" showDropDown="0" showInputMessage="1" showErrorMessage="1" error="リストから選択してください" sqref="L232:M232">
      <formula1>"○,　"</formula1>
    </dataValidation>
    <dataValidation type="list" imeMode="halfAlpha" allowBlank="1" showDropDown="0" showInputMessage="1" showErrorMessage="1" error="リストから選択してください" sqref="N232:O232">
      <formula1>"一般,特定,　"</formula1>
    </dataValidation>
    <dataValidation type="whole" imeMode="halfAlpha" allowBlank="1" showDropDown="0" showInputMessage="1" showErrorMessage="1" error="有効な数字を入力してください" sqref="P232:Q232">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2:T232">
      <formula1>-9999999999</formula1>
      <formula2>9999999999</formula2>
    </dataValidation>
    <dataValidation type="list" imeMode="halfAlpha" allowBlank="1" showDropDown="0" showInputMessage="1" showErrorMessage="1" error="リストから選択してください" sqref="U232:W232">
      <formula1>"一般,特定,　"</formula1>
    </dataValidation>
    <dataValidation type="list" imeMode="halfAlpha" allowBlank="1" showDropDown="0" showInputMessage="1" showErrorMessage="1" error="リストから選択してください" sqref="L233:M233">
      <formula1>"○,　"</formula1>
    </dataValidation>
    <dataValidation type="list" imeMode="halfAlpha" allowBlank="1" showDropDown="0" showInputMessage="1" showErrorMessage="1" error="リストから選択してください" sqref="N233:O233">
      <formula1>"一般,特定,　"</formula1>
    </dataValidation>
    <dataValidation type="whole" imeMode="halfAlpha" allowBlank="1" showDropDown="0" showInputMessage="1" showErrorMessage="1" error="有効な数字を入力してください" sqref="P233:Q233">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3:T233">
      <formula1>-9999999999</formula1>
      <formula2>9999999999</formula2>
    </dataValidation>
    <dataValidation type="list" imeMode="halfAlpha" allowBlank="1" showDropDown="0" showInputMessage="1" showErrorMessage="1" error="リストから選択してください" sqref="U233:W233">
      <formula1>"一般,特定,　"</formula1>
    </dataValidation>
    <dataValidation type="list" imeMode="halfAlpha" allowBlank="1" showDropDown="0" showInputMessage="1" showErrorMessage="1" error="リストから選択してください" sqref="L234:M234">
      <formula1>"○,　"</formula1>
    </dataValidation>
    <dataValidation type="list" imeMode="halfAlpha" allowBlank="1" showDropDown="0" showInputMessage="1" showErrorMessage="1" error="リストから選択してください" sqref="N234:O234">
      <formula1>"一般,特定,　"</formula1>
    </dataValidation>
    <dataValidation type="whole" imeMode="halfAlpha" allowBlank="1" showDropDown="0" showInputMessage="1" showErrorMessage="1" error="有効な数字を入力してください" sqref="P234:Q23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4:T234">
      <formula1>-9999999999</formula1>
      <formula2>9999999999</formula2>
    </dataValidation>
    <dataValidation type="list" imeMode="halfAlpha" allowBlank="1" showDropDown="0" showInputMessage="1" showErrorMessage="1" error="リストから選択してください" sqref="U234:W234">
      <formula1>"一般,特定,　"</formula1>
    </dataValidation>
    <dataValidation type="list" imeMode="halfAlpha" allowBlank="1" showDropDown="0" showInputMessage="1" showErrorMessage="1" error="リストから選択してください" sqref="L235:M235">
      <formula1>"○,　"</formula1>
    </dataValidation>
    <dataValidation type="list" imeMode="halfAlpha" allowBlank="1" showDropDown="0" showInputMessage="1" showErrorMessage="1" error="リストから選択してください" sqref="N235:O235">
      <formula1>"一般,特定,　"</formula1>
    </dataValidation>
    <dataValidation type="whole" imeMode="halfAlpha" allowBlank="1" showDropDown="0" showInputMessage="1" showErrorMessage="1" error="有効な数字を入力してください" sqref="P235:Q23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5:T235">
      <formula1>-9999999999</formula1>
      <formula2>9999999999</formula2>
    </dataValidation>
    <dataValidation type="list" imeMode="halfAlpha" allowBlank="1" showDropDown="0" showInputMessage="1" showErrorMessage="1" error="リストから選択してください" sqref="U235:W235">
      <formula1>"一般,特定,　"</formula1>
    </dataValidation>
    <dataValidation type="list" imeMode="halfAlpha" allowBlank="1" showDropDown="0" showInputMessage="1" showErrorMessage="1" error="リストから選択してください" sqref="L236:M236">
      <formula1>"○,　"</formula1>
    </dataValidation>
    <dataValidation type="list" imeMode="halfAlpha" allowBlank="1" showDropDown="0" showInputMessage="1" showErrorMessage="1" error="リストから選択してください" sqref="N236:O236">
      <formula1>"一般,特定,　"</formula1>
    </dataValidation>
    <dataValidation type="whole" imeMode="halfAlpha" allowBlank="1" showDropDown="0" showInputMessage="1" showErrorMessage="1" error="有効な数字を入力してください" sqref="P236:Q236">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6:T236">
      <formula1>-9999999999</formula1>
      <formula2>9999999999</formula2>
    </dataValidation>
    <dataValidation type="list" imeMode="halfAlpha" allowBlank="1" showDropDown="0" showInputMessage="1" showErrorMessage="1" error="リストから選択してください" sqref="U236:W236">
      <formula1>"一般,特定,　"</formula1>
    </dataValidation>
    <dataValidation type="list" imeMode="halfAlpha" allowBlank="1" showDropDown="0" showInputMessage="1" showErrorMessage="1" error="リストから選択してください" sqref="L237:M237">
      <formula1>"○,　"</formula1>
    </dataValidation>
    <dataValidation type="list" imeMode="halfAlpha" allowBlank="1" showDropDown="0" showInputMessage="1" showErrorMessage="1" error="リストから選択してください" sqref="N237:O237">
      <formula1>"一般,特定,　"</formula1>
    </dataValidation>
    <dataValidation type="whole" imeMode="halfAlpha" allowBlank="1" showDropDown="0" showInputMessage="1" showErrorMessage="1" error="有効な数字を入力してください" sqref="P237:Q237">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7:T237">
      <formula1>-9999999999</formula1>
      <formula2>9999999999</formula2>
    </dataValidation>
    <dataValidation type="list" imeMode="halfAlpha" allowBlank="1" showDropDown="0" showInputMessage="1" showErrorMessage="1" error="リストから選択してください" sqref="U237:W237">
      <formula1>"一般,特定,　"</formula1>
    </dataValidation>
    <dataValidation type="list" imeMode="halfAlpha" allowBlank="1" showDropDown="0" showInputMessage="1" showErrorMessage="1" error="リストから選択してください" sqref="L238:M238">
      <formula1>"○,　"</formula1>
    </dataValidation>
    <dataValidation type="list" imeMode="halfAlpha" allowBlank="1" showDropDown="0" showInputMessage="1" showErrorMessage="1" error="リストから選択してください" sqref="N238:O238">
      <formula1>"一般,特定,　"</formula1>
    </dataValidation>
    <dataValidation type="whole" imeMode="halfAlpha" allowBlank="1" showDropDown="0" showInputMessage="1" showErrorMessage="1" error="有効な数字を入力してください" sqref="P238:Q238">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8:T238">
      <formula1>-9999999999</formula1>
      <formula2>9999999999</formula2>
    </dataValidation>
    <dataValidation type="list" imeMode="halfAlpha" allowBlank="1" showDropDown="0" showInputMessage="1" showErrorMessage="1" error="リストから選択してください" sqref="U238:W238">
      <formula1>"一般,特定,　"</formula1>
    </dataValidation>
    <dataValidation type="list" imeMode="halfAlpha" allowBlank="1" showDropDown="0" showInputMessage="1" showErrorMessage="1" error="リストから選択してください" sqref="L239:M239">
      <formula1>"○,　"</formula1>
    </dataValidation>
    <dataValidation type="list" imeMode="halfAlpha" allowBlank="1" showDropDown="0" showInputMessage="1" showErrorMessage="1" error="リストから選択してください" sqref="N239:O239">
      <formula1>"一般,特定,　"</formula1>
    </dataValidation>
    <dataValidation type="whole" imeMode="halfAlpha" allowBlank="1" showDropDown="0" showInputMessage="1" showErrorMessage="1" error="有効な数字を入力してください" sqref="P239:Q239">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39:T239">
      <formula1>-9999999999</formula1>
      <formula2>9999999999</formula2>
    </dataValidation>
    <dataValidation type="list" imeMode="halfAlpha" allowBlank="1" showDropDown="0" showInputMessage="1" showErrorMessage="1" error="リストから選択してください" sqref="U239:W239">
      <formula1>"一般,特定,　"</formula1>
    </dataValidation>
    <dataValidation type="list" imeMode="halfAlpha" allowBlank="1" showDropDown="0" showInputMessage="1" showErrorMessage="1" error="リストから選択してください" sqref="L240:M240">
      <formula1>"○,　"</formula1>
    </dataValidation>
    <dataValidation type="list" imeMode="halfAlpha" allowBlank="1" showDropDown="0" showInputMessage="1" showErrorMessage="1" error="リストから選択してください" sqref="N240:O240">
      <formula1>"一般,特定,　"</formula1>
    </dataValidation>
    <dataValidation type="whole" imeMode="halfAlpha" allowBlank="1" showDropDown="0" showInputMessage="1" showErrorMessage="1" error="有効な数字を入力してください" sqref="P240:Q240">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40:T240">
      <formula1>-9999999999</formula1>
      <formula2>9999999999</formula2>
    </dataValidation>
    <dataValidation type="list" imeMode="halfAlpha" allowBlank="1" showDropDown="0" showInputMessage="1" showErrorMessage="1" error="リストから選択してください" sqref="U240:W240">
      <formula1>"一般,特定,　"</formula1>
    </dataValidation>
    <dataValidation type="list" imeMode="halfAlpha" allowBlank="1" showDropDown="0" showInputMessage="1" showErrorMessage="1" error="リストから選択してください" sqref="L241:M241">
      <formula1>"○,　"</formula1>
    </dataValidation>
    <dataValidation type="list" imeMode="halfAlpha" allowBlank="1" showDropDown="0" showInputMessage="1" showErrorMessage="1" error="リストから選択してください" sqref="N241:O241">
      <formula1>"一般,特定,　"</formula1>
    </dataValidation>
    <dataValidation type="whole" imeMode="halfAlpha" allowBlank="1" showDropDown="0" showInputMessage="1" showErrorMessage="1" error="有効な数字を入力してください" sqref="P241:Q241">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41:T241">
      <formula1>-9999999999</formula1>
      <formula2>9999999999</formula2>
    </dataValidation>
    <dataValidation type="list" imeMode="halfAlpha" allowBlank="1" showDropDown="0" showInputMessage="1" showErrorMessage="1" error="リストから選択してください" sqref="U241:W241">
      <formula1>"一般,特定,　"</formula1>
    </dataValidation>
    <dataValidation type="list" imeMode="halfAlpha" allowBlank="1" showDropDown="0" showInputMessage="1" showErrorMessage="1" error="リストから選択してください" sqref="L242:M242">
      <formula1>"○,　"</formula1>
    </dataValidation>
    <dataValidation type="list" imeMode="halfAlpha" allowBlank="1" showDropDown="0" showInputMessage="1" showErrorMessage="1" error="リストから選択してください" sqref="N242:O242">
      <formula1>"一般,特定,　"</formula1>
    </dataValidation>
    <dataValidation type="whole" imeMode="halfAlpha" allowBlank="1" showDropDown="0" showInputMessage="1" showErrorMessage="1" error="有効な数字を入力してください" sqref="P242:Q242">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42:T242">
      <formula1>-9999999999</formula1>
      <formula2>9999999999</formula2>
    </dataValidation>
    <dataValidation type="list" imeMode="halfAlpha" allowBlank="1" showDropDown="0" showInputMessage="1" showErrorMessage="1" error="リストから選択してください" sqref="U242:W242">
      <formula1>"一般,特定,　"</formula1>
    </dataValidation>
    <dataValidation type="list" imeMode="halfAlpha" allowBlank="1" showDropDown="0" showInputMessage="1" showErrorMessage="1" error="リストから選択してください" sqref="L243:M243">
      <formula1>"○,　"</formula1>
    </dataValidation>
    <dataValidation type="list" imeMode="halfAlpha" allowBlank="1" showDropDown="0" showInputMessage="1" showErrorMessage="1" error="リストから選択してください" sqref="N243:O243">
      <formula1>"一般,特定,　"</formula1>
    </dataValidation>
    <dataValidation type="whole" imeMode="halfAlpha" allowBlank="1" showDropDown="0" showInputMessage="1" showErrorMessage="1" error="有効な数字を入力してください" sqref="P243:Q243">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43:T243">
      <formula1>-9999999999</formula1>
      <formula2>9999999999</formula2>
    </dataValidation>
    <dataValidation type="list" imeMode="halfAlpha" allowBlank="1" showDropDown="0" showInputMessage="1" showErrorMessage="1" error="リストから選択してください" sqref="U243:W243">
      <formula1>"一般,特定,　"</formula1>
    </dataValidation>
    <dataValidation type="list" imeMode="halfAlpha" allowBlank="1" showDropDown="0" showInputMessage="1" showErrorMessage="1" error="リストから選択してください" sqref="L244:M244">
      <formula1>"○,　"</formula1>
    </dataValidation>
    <dataValidation type="list" imeMode="halfAlpha" allowBlank="1" showDropDown="0" showInputMessage="1" showErrorMessage="1" error="リストから選択してください" sqref="N244:O244">
      <formula1>"一般,特定,　"</formula1>
    </dataValidation>
    <dataValidation type="whole" imeMode="halfAlpha" allowBlank="1" showDropDown="0" showInputMessage="1" showErrorMessage="1" error="有効な数字を入力してください" sqref="P244:Q244">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44:T244">
      <formula1>-9999999999</formula1>
      <formula2>9999999999</formula2>
    </dataValidation>
    <dataValidation type="list" imeMode="halfAlpha" allowBlank="1" showDropDown="0" showInputMessage="1" showErrorMessage="1" error="リストから選択してください" sqref="U244:W244">
      <formula1>"一般,特定,　"</formula1>
    </dataValidation>
    <dataValidation type="list" imeMode="halfAlpha" allowBlank="1" showDropDown="0" showInputMessage="1" showErrorMessage="1" error="リストから選択してください" sqref="L245:M245">
      <formula1>"○,　"</formula1>
    </dataValidation>
    <dataValidation type="list" imeMode="halfAlpha" allowBlank="1" showDropDown="0" showInputMessage="1" showErrorMessage="1" error="リストから選択してください" sqref="N245:O245">
      <formula1>"一般,特定,　"</formula1>
    </dataValidation>
    <dataValidation type="whole" imeMode="halfAlpha" allowBlank="1" showDropDown="0" showInputMessage="1" showErrorMessage="1" error="有効な数字を入力してください" sqref="P245:Q245">
      <formula1>-9999999999</formula1>
      <formula2>9999999999</formula2>
    </dataValidation>
    <dataValidation type="whole" imeMode="halfAlpha" allowBlank="1" showDropDown="0" showInputMessage="1" showErrorMessage="1" error="有効な数字を入力してください。10兆円以上になる場合は、9,999,999,999と入力してください" sqref="R245:T245">
      <formula1>-9999999999</formula1>
      <formula2>9999999999</formula2>
    </dataValidation>
    <dataValidation type="list" imeMode="halfAlpha" allowBlank="1" showDropDown="0" showInputMessage="1" showErrorMessage="1" error="リストから選択してください" sqref="U245:W245">
      <formula1>"一般,特定,　"</formula1>
    </dataValidation>
    <dataValidation type="list" imeMode="halfAlpha" allowBlank="1" showDropDown="0" showInputMessage="1" showErrorMessage="1" error="リストから選択してください" sqref="L246:M246">
      <formula1>"○,　"</formula1>
    </dataValidation>
    <dataValidation type="whole" imeMode="halfAlpha" allowBlank="1" showDropDown="0" showInputMessage="1" showErrorMessage="1" error="有効な数字を入力してください。10兆円以上になる場合は、9,999,999,999と入力してください" sqref="R246:T246">
      <formula1>-9999999999</formula1>
      <formula2>9999999999</formula2>
    </dataValidation>
  </dataValidations>
  <pageMargins left="0.19685039370078741" right="0.19685039370078741" top="0.39370078740157483" bottom="0.19685039370078741" header="0.19685039370078741" footer="0.19685039370078741"/>
  <pageSetup paperSize="9" scale="69" fitToWidth="1" fitToHeight="0" orientation="portrait" usePrinterDefaults="1"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A57"/>
  <sheetViews>
    <sheetView workbookViewId="0"/>
  </sheetViews>
  <sheetFormatPr defaultColWidth="9" defaultRowHeight="13.5"/>
  <cols>
    <col min="1" max="1" width="17.25" style="1" customWidth="1"/>
    <col min="2" max="16384" width="9" style="1"/>
  </cols>
  <sheetData>
    <row r="1" spans="1:1">
      <c r="A1" s="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c r="A2" s="1" t="str">
        <f>"@神奈川県@和歌山県@鹿児島県@"</f>
        <v>@神奈川県@和歌山県@鹿児島県@</v>
      </c>
    </row>
    <row r="3" spans="1:1">
      <c r="A3" s="1" t="s">
        <v>97</v>
      </c>
    </row>
    <row r="4" spans="1:1">
      <c r="A4" s="1" t="s">
        <v>202</v>
      </c>
    </row>
    <row r="10" spans="1:1">
      <c r="A10" s="1" t="s">
        <v>191</v>
      </c>
    </row>
    <row r="11" spans="1:1">
      <c r="A11" s="1" t="s">
        <v>31</v>
      </c>
    </row>
    <row r="12" spans="1:1">
      <c r="A12" s="1" t="s">
        <v>15</v>
      </c>
    </row>
    <row r="13" spans="1:1">
      <c r="A13" s="1" t="s">
        <v>32</v>
      </c>
    </row>
    <row r="14" spans="1:1">
      <c r="A14" s="1" t="s">
        <v>35</v>
      </c>
    </row>
    <row r="15" spans="1:1">
      <c r="A15" s="1" t="s">
        <v>37</v>
      </c>
    </row>
    <row r="16" spans="1:1">
      <c r="A16" s="1" t="s">
        <v>38</v>
      </c>
    </row>
    <row r="17" spans="1:1">
      <c r="A17" s="1" t="s">
        <v>42</v>
      </c>
    </row>
    <row r="18" spans="1:1">
      <c r="A18" s="1" t="s">
        <v>14</v>
      </c>
    </row>
    <row r="19" spans="1:1">
      <c r="A19" s="1" t="s">
        <v>44</v>
      </c>
    </row>
    <row r="20" spans="1:1">
      <c r="A20" s="1" t="s">
        <v>46</v>
      </c>
    </row>
    <row r="21" spans="1:1">
      <c r="A21" s="1" t="s">
        <v>51</v>
      </c>
    </row>
    <row r="22" spans="1:1">
      <c r="A22" s="1" t="s">
        <v>40</v>
      </c>
    </row>
    <row r="23" spans="1:1">
      <c r="A23" s="1" t="s">
        <v>52</v>
      </c>
    </row>
    <row r="24" spans="1:1">
      <c r="A24" s="1" t="s">
        <v>56</v>
      </c>
    </row>
    <row r="25" spans="1:1">
      <c r="A25" s="1" t="s">
        <v>21</v>
      </c>
    </row>
    <row r="26" spans="1:1">
      <c r="A26" s="1" t="s">
        <v>13</v>
      </c>
    </row>
    <row r="27" spans="1:1">
      <c r="A27" s="1" t="s">
        <v>57</v>
      </c>
    </row>
    <row r="28" spans="1:1">
      <c r="A28" s="1" t="s">
        <v>12</v>
      </c>
    </row>
    <row r="29" spans="1:1">
      <c r="A29" s="1" t="s">
        <v>55</v>
      </c>
    </row>
    <row r="30" spans="1:1">
      <c r="A30" s="1" t="s">
        <v>17</v>
      </c>
    </row>
    <row r="31" spans="1:1">
      <c r="A31" s="1" t="s">
        <v>45</v>
      </c>
    </row>
    <row r="32" spans="1:1">
      <c r="A32" s="1" t="s">
        <v>58</v>
      </c>
    </row>
    <row r="33" spans="1:1">
      <c r="A33" s="1" t="s">
        <v>33</v>
      </c>
    </row>
    <row r="34" spans="1:1">
      <c r="A34" s="1" t="s">
        <v>39</v>
      </c>
    </row>
    <row r="35" spans="1:1">
      <c r="A35" s="1" t="s">
        <v>25</v>
      </c>
    </row>
    <row r="36" spans="1:1">
      <c r="A36" s="1" t="s">
        <v>60</v>
      </c>
    </row>
    <row r="37" spans="1:1">
      <c r="A37" s="1" t="s">
        <v>9</v>
      </c>
    </row>
    <row r="38" spans="1:1">
      <c r="A38" s="1" t="s">
        <v>62</v>
      </c>
    </row>
    <row r="39" spans="1:1">
      <c r="A39" s="1" t="s">
        <v>63</v>
      </c>
    </row>
    <row r="40" spans="1:1">
      <c r="A40" s="1" t="s">
        <v>23</v>
      </c>
    </row>
    <row r="41" spans="1:1">
      <c r="A41" s="1" t="s">
        <v>66</v>
      </c>
    </row>
    <row r="42" spans="1:1">
      <c r="A42" s="1" t="s">
        <v>50</v>
      </c>
    </row>
    <row r="43" spans="1:1">
      <c r="A43" s="1" t="s">
        <v>68</v>
      </c>
    </row>
    <row r="44" spans="1:1">
      <c r="A44" s="1" t="s">
        <v>20</v>
      </c>
    </row>
    <row r="45" spans="1:1">
      <c r="A45" s="1" t="s">
        <v>70</v>
      </c>
    </row>
    <row r="46" spans="1:1">
      <c r="A46" s="1" t="s">
        <v>73</v>
      </c>
    </row>
    <row r="47" spans="1:1">
      <c r="A47" s="1" t="s">
        <v>74</v>
      </c>
    </row>
    <row r="48" spans="1:1">
      <c r="A48" s="1" t="s">
        <v>75</v>
      </c>
    </row>
    <row r="49" spans="1:1">
      <c r="A49" s="1" t="s">
        <v>77</v>
      </c>
    </row>
    <row r="50" spans="1:1">
      <c r="A50" s="1" t="s">
        <v>71</v>
      </c>
    </row>
    <row r="51" spans="1:1">
      <c r="A51" s="1" t="s">
        <v>79</v>
      </c>
    </row>
    <row r="52" spans="1:1">
      <c r="A52" s="1" t="s">
        <v>48</v>
      </c>
    </row>
    <row r="53" spans="1:1">
      <c r="A53" s="1" t="s">
        <v>78</v>
      </c>
    </row>
    <row r="54" spans="1:1">
      <c r="A54" s="1" t="s">
        <v>61</v>
      </c>
    </row>
    <row r="55" spans="1:1">
      <c r="A55" s="1" t="s">
        <v>80</v>
      </c>
    </row>
    <row r="56" spans="1:1">
      <c r="A56" s="1" t="s">
        <v>19</v>
      </c>
    </row>
    <row r="57" spans="1:1">
      <c r="A57" s="1" t="s">
        <v>65</v>
      </c>
    </row>
  </sheetData>
  <sheetProtection algorithmName="SHA-512" hashValue="9a7tA9MYhZu6lPWEEx7WdxMoc5SfQcoLDw0k5euXr6szSCEk1bZDwTjChtjF9s2+Uxv4dgAJGM7cFefd6iJwvg==" saltValue="r2sq+SV0Jds2G9Ibxg0NzQ==" spinCount="100000" sheet="1" objects="1" scenarios="1"/>
  <phoneticPr fontId="6"/>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入力シート</vt:lpstr>
      <vt:lpstr>settings</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岩永 一啓</cp:lastModifiedBy>
  <dcterms:created xsi:type="dcterms:W3CDTF">2024-10-23T07:07:03Z</dcterms:created>
  <dcterms:modified xsi:type="dcterms:W3CDTF">2025-09-26T00:18:02Z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WorkbookGuid">
    <vt:lpwstr>fa83ef35-2a2d-42f8-ac1d-33ce738d231f</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2025-09-26T00:18:02Z</vt:filetime>
  </property>
</Properties>
</file>