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c:\dev\git\bid_entry\07申請書\doc\ver9\reg_standard\"/>
    </mc:Choice>
  </mc:AlternateContent>
  <xr:revisionPtr revIDLastSave="0" documentId="13_ncr:1_{9DE55127-09F4-40E9-8FCA-E8D5755C57F0}" xr6:coauthVersionLast="47" xr6:coauthVersionMax="47" xr10:uidLastSave="{00000000-0000-0000-0000-000000000000}"/>
  <workbookProtection workbookAlgorithmName="SHA-512" workbookHashValue="c9Pwewv/Y5oceqRmtAbqhL7bT1H/1YG23M2Idd7t1w8bCSwRPgSwCgKQUZhsQZAhboy2Q9BvhjpT779tA3Yepw==" workbookSaltValue="OKnuOAlamcc7q3TU3u6I6A==" workbookSpinCount="100000" lockStructure="1"/>
  <bookViews>
    <workbookView xWindow="8235" yWindow="540" windowWidth="19995" windowHeight="14295"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入力シート!$A$216</definedName>
    <definedName name="許可コード">settings!$A$10:$A$57</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6" i="7" l="1"/>
  <c r="A245" i="7"/>
  <c r="A244" i="7"/>
  <c r="A243" i="7"/>
  <c r="A242" i="7"/>
  <c r="A241" i="7"/>
  <c r="A240" i="7"/>
  <c r="A239" i="7"/>
  <c r="A238" i="7"/>
  <c r="A237" i="7"/>
  <c r="A236" i="7"/>
  <c r="A235" i="7"/>
  <c r="A234" i="7"/>
  <c r="A233" i="7"/>
  <c r="A232" i="7"/>
  <c r="A231" i="7"/>
  <c r="A230" i="7"/>
  <c r="A229" i="7"/>
  <c r="A228" i="7"/>
  <c r="A227" i="7"/>
  <c r="A226" i="7"/>
  <c r="A225" i="7"/>
  <c r="A224" i="7"/>
  <c r="A223" i="7"/>
  <c r="A222" i="7"/>
  <c r="A221" i="7"/>
  <c r="A220" i="7"/>
  <c r="A219" i="7"/>
  <c r="A218" i="7"/>
  <c r="A217" i="7"/>
  <c r="A216" i="7"/>
  <c r="A212" i="7"/>
  <c r="A210" i="7"/>
  <c r="A200" i="7"/>
  <c r="A198" i="7"/>
  <c r="A197" i="7"/>
  <c r="A196" i="7"/>
  <c r="A189" i="7"/>
  <c r="A186" i="7"/>
  <c r="A185" i="7"/>
  <c r="A184" i="7"/>
  <c r="A182"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2" i="7"/>
  <c r="A40" i="7"/>
  <c r="A38" i="7"/>
  <c r="A36" i="7"/>
  <c r="A34" i="7"/>
  <c r="A32" i="7"/>
  <c r="A30" i="7"/>
  <c r="A28" i="7"/>
  <c r="A26" i="7"/>
  <c r="A24" i="7"/>
  <c r="A22" i="7"/>
  <c r="A20" i="7"/>
  <c r="J35" i="7"/>
  <c r="J194" i="7" l="1"/>
  <c r="D114" i="7" l="1"/>
  <c r="D116" i="7" s="1"/>
  <c r="D118" i="7" s="1"/>
  <c r="D120" i="7" s="1"/>
  <c r="D122" i="7" s="1"/>
  <c r="D124" i="7" s="1"/>
  <c r="D126" i="7" s="1"/>
  <c r="I199" i="7" l="1"/>
  <c r="J213" i="7" l="1"/>
  <c r="A2" i="8" l="1"/>
  <c r="A1" i="8"/>
</calcChain>
</file>

<file path=xl/sharedStrings.xml><?xml version="1.0" encoding="utf-8"?>
<sst xmlns="http://schemas.openxmlformats.org/spreadsheetml/2006/main" count="261" uniqueCount="215">
  <si>
    <t>郵便番号</t>
    <rPh sb="0" eb="4">
      <t>ユウビンバンゴウ</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</si>
  <si>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</si>
  <si>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</si>
  <si>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電話番号</t>
    <rPh sb="0" eb="2">
      <t>デンワ</t>
    </rPh>
    <rPh sb="2" eb="4">
      <t>バンゴウ</t>
    </rPh>
    <phoneticPr fontId="5"/>
  </si>
  <si>
    <t>ＦＡＸ番号</t>
    <rPh sb="3" eb="5">
      <t>バンゴウ</t>
    </rPh>
    <phoneticPr fontId="5"/>
  </si>
  <si>
    <t>姓と名は１文字分空けてください。</t>
    <phoneticPr fontId="4"/>
  </si>
  <si>
    <t>営業年数</t>
    <rPh sb="0" eb="2">
      <t>エイギョウ</t>
    </rPh>
    <rPh sb="2" eb="4">
      <t>ネンスウ</t>
    </rPh>
    <phoneticPr fontId="5"/>
  </si>
  <si>
    <t>年</t>
    <rPh sb="0" eb="1">
      <t>ネン</t>
    </rPh>
    <phoneticPr fontId="4"/>
  </si>
  <si>
    <t>希望</t>
    <rPh sb="0" eb="2">
      <t>キボウ</t>
    </rPh>
    <phoneticPr fontId="4"/>
  </si>
  <si>
    <t>都道府県から入力してください。</t>
    <phoneticPr fontId="4"/>
  </si>
  <si>
    <t>代表者役職</t>
    <rPh sb="0" eb="3">
      <t>ダイヒョウシャ</t>
    </rPh>
    <rPh sb="3" eb="5">
      <t>ヤクショク</t>
    </rPh>
    <phoneticPr fontId="5"/>
  </si>
  <si>
    <t>B.契約する営業所情報</t>
    <rPh sb="2" eb="4">
      <t>ケイヤク</t>
    </rPh>
    <rPh sb="6" eb="9">
      <t>エイギョウショ</t>
    </rPh>
    <rPh sb="9" eb="11">
      <t>ジョウホウ</t>
    </rPh>
    <phoneticPr fontId="4"/>
  </si>
  <si>
    <t>入札・契約権限の委任</t>
    <rPh sb="8" eb="10">
      <t>イニン</t>
    </rPh>
    <phoneticPr fontId="4"/>
  </si>
  <si>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</si>
  <si>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</si>
  <si>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E.経営情報</t>
    <rPh sb="2" eb="4">
      <t>ケイエイ</t>
    </rPh>
    <rPh sb="4" eb="6">
      <t>ジョウホウ</t>
    </rPh>
    <phoneticPr fontId="4"/>
  </si>
  <si>
    <t>F.業種情報</t>
    <rPh sb="2" eb="4">
      <t>ギョウシュ</t>
    </rPh>
    <rPh sb="4" eb="6">
      <t>ジョウホウ</t>
    </rPh>
    <phoneticPr fontId="4"/>
  </si>
  <si>
    <t>01:北海道知事</t>
  </si>
  <si>
    <t>02:青森県知事</t>
  </si>
  <si>
    <t>03:岩手県知事</t>
  </si>
  <si>
    <t>04:宮城県知事</t>
  </si>
  <si>
    <t>05:秋田県知事</t>
  </si>
  <si>
    <t>06:山形県知事</t>
  </si>
  <si>
    <t>07:福島県知事</t>
  </si>
  <si>
    <t>08:茨城県知事</t>
  </si>
  <si>
    <t>09:栃木県知事</t>
  </si>
  <si>
    <t>10:群馬県知事</t>
  </si>
  <si>
    <t>11:埼玉県知事</t>
  </si>
  <si>
    <t>12:千葉県知事</t>
  </si>
  <si>
    <t>13:東京都知事</t>
  </si>
  <si>
    <t>14:神奈川県知事</t>
  </si>
  <si>
    <t>15:新潟県知事</t>
  </si>
  <si>
    <t>16:富山県知事</t>
  </si>
  <si>
    <t>17:石川県知事</t>
  </si>
  <si>
    <t>18:福井県知事</t>
  </si>
  <si>
    <t>19:山梨県知事</t>
  </si>
  <si>
    <t>20:長野県知事</t>
  </si>
  <si>
    <t>21:岐阜県知事</t>
  </si>
  <si>
    <t>22:静岡県知事</t>
  </si>
  <si>
    <t>23:愛知県知事</t>
  </si>
  <si>
    <t>24:三重県知事</t>
  </si>
  <si>
    <t>25:滋賀県知事</t>
  </si>
  <si>
    <t>26:京都府知事</t>
  </si>
  <si>
    <t>27:大阪府知事</t>
  </si>
  <si>
    <t>28:兵庫県知事</t>
  </si>
  <si>
    <t>29:奈良県知事</t>
  </si>
  <si>
    <t>30:和歌山県知事</t>
  </si>
  <si>
    <t>31:鳥取県知事</t>
  </si>
  <si>
    <t>32:島根県知事</t>
  </si>
  <si>
    <t>33:岡山県知事</t>
  </si>
  <si>
    <t>34:広島県知事</t>
  </si>
  <si>
    <t>35:山口県知事</t>
  </si>
  <si>
    <t>36:徳島県知事</t>
  </si>
  <si>
    <t>37:香川県知事</t>
  </si>
  <si>
    <t>38:愛媛県知事</t>
  </si>
  <si>
    <t>39:高知県知事</t>
  </si>
  <si>
    <t>40:福岡県知事</t>
  </si>
  <si>
    <t>41:佐賀県知事</t>
  </si>
  <si>
    <t>42:長崎県知事</t>
  </si>
  <si>
    <t>43:熊本県知事</t>
  </si>
  <si>
    <t>44:大分県知事</t>
  </si>
  <si>
    <t>45:宮崎県知事</t>
  </si>
  <si>
    <t>46:鹿児島県知事</t>
  </si>
  <si>
    <t>47:沖縄県知事</t>
  </si>
  <si>
    <t>第</t>
    <rPh sb="0" eb="1">
      <t>ダイ</t>
    </rPh>
    <phoneticPr fontId="4"/>
  </si>
  <si>
    <t>号</t>
    <phoneticPr fontId="4"/>
  </si>
  <si>
    <t>許可</t>
    <rPh sb="0" eb="2">
      <t>キョカ</t>
    </rPh>
    <phoneticPr fontId="4"/>
  </si>
  <si>
    <t>建設</t>
  </si>
  <si>
    <t>登記上の所在地</t>
    <rPh sb="0" eb="3">
      <t>トウキジョウ</t>
    </rPh>
    <rPh sb="4" eb="7">
      <t>ショザイチ</t>
    </rPh>
    <phoneticPr fontId="5"/>
  </si>
  <si>
    <t>支店・営業所に入札・契約権限を委任する場合、(1)入札・契約権限の委任欄にリストから「する」を選択し、支店・営業所情報を入力してください。</t>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</si>
  <si>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</si>
  <si>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1"/>
  </si>
  <si>
    <t>リストから選択してください。</t>
    <phoneticPr fontId="4"/>
  </si>
  <si>
    <t>一致する</t>
  </si>
  <si>
    <t>外資状況</t>
    <rPh sb="0" eb="2">
      <t>ガイシ</t>
    </rPh>
    <rPh sb="2" eb="4">
      <t>ジョウキョウ</t>
    </rPh>
    <phoneticPr fontId="5"/>
  </si>
  <si>
    <t>外資区分</t>
    <rPh sb="0" eb="2">
      <t>ガイシ</t>
    </rPh>
    <rPh sb="2" eb="4">
      <t>クブン</t>
    </rPh>
    <phoneticPr fontId="5"/>
  </si>
  <si>
    <t>選択</t>
    <rPh sb="0" eb="2">
      <t>センタク</t>
    </rPh>
    <phoneticPr fontId="5"/>
  </si>
  <si>
    <t>国名</t>
    <rPh sb="0" eb="1">
      <t>クニ</t>
    </rPh>
    <rPh sb="1" eb="2">
      <t>メイ</t>
    </rPh>
    <phoneticPr fontId="4"/>
  </si>
  <si>
    <t>外資比率 (%)</t>
    <rPh sb="0" eb="2">
      <t>ガイシ</t>
    </rPh>
    <rPh sb="2" eb="4">
      <t>ヒリツ</t>
    </rPh>
    <phoneticPr fontId="4"/>
  </si>
  <si>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</si>
  <si>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</si>
  <si>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</si>
  <si>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</si>
  <si>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みなし大企業</t>
    <rPh sb="3" eb="6">
      <t>ダイキギョウ</t>
    </rPh>
    <phoneticPr fontId="5"/>
  </si>
  <si>
    <t>審査基準日</t>
    <rPh sb="0" eb="2">
      <t>シンサ</t>
    </rPh>
    <rPh sb="2" eb="5">
      <t>キジュンビ</t>
    </rPh>
    <phoneticPr fontId="5"/>
  </si>
  <si>
    <t>010</t>
  </si>
  <si>
    <t>020</t>
  </si>
  <si>
    <t>030</t>
  </si>
  <si>
    <t>040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</si>
  <si>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</si>
  <si>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</si>
  <si>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</si>
  <si>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</si>
  <si>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</si>
  <si>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</si>
  <si>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</si>
  <si>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</si>
  <si>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</si>
  <si>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</si>
  <si>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</si>
  <si>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</si>
  <si>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</si>
  <si>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</si>
  <si>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</si>
  <si>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</si>
  <si>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</si>
  <si>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</si>
  <si>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</si>
  <si>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</si>
  <si>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</si>
  <si>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</si>
  <si>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</si>
  <si>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290</t>
  </si>
  <si>
    <t>行政書士登録番号</t>
    <rPh sb="0" eb="2">
      <t>ギョウセイ</t>
    </rPh>
    <rPh sb="2" eb="4">
      <t>ショシ</t>
    </rPh>
    <rPh sb="4" eb="6">
      <t>トウロク</t>
    </rPh>
    <rPh sb="6" eb="8">
      <t>バンゴウ</t>
    </rPh>
    <phoneticPr fontId="5"/>
  </si>
  <si>
    <t>合併等後の年月</t>
    <rPh sb="0" eb="2">
      <t>ガッペイ</t>
    </rPh>
    <rPh sb="2" eb="4">
      <t>トウゴ</t>
    </rPh>
    <rPh sb="5" eb="7">
      <t>ネンゲツ</t>
    </rPh>
    <phoneticPr fontId="5"/>
  </si>
  <si>
    <t>設立年月日</t>
    <rPh sb="0" eb="2">
      <t>セツリツ</t>
    </rPh>
    <rPh sb="2" eb="5">
      <t>ネンガッピ</t>
    </rPh>
    <phoneticPr fontId="5"/>
  </si>
  <si>
    <t>建設業許可番号</t>
    <rPh sb="0" eb="3">
      <t>ケンセツギョウ</t>
    </rPh>
    <rPh sb="3" eb="5">
      <t>キョカ</t>
    </rPh>
    <rPh sb="5" eb="7">
      <t>バンゴウ</t>
    </rPh>
    <phoneticPr fontId="5"/>
  </si>
  <si>
    <t>内線番号(</t>
    <rPh sb="0" eb="4">
      <t>ナイセンバンゴウ</t>
    </rPh>
    <phoneticPr fontId="4"/>
  </si>
  <si>
    <t>)</t>
    <phoneticPr fontId="4"/>
  </si>
  <si>
    <t>総合評定値</t>
    <rPh sb="2" eb="5">
      <t>ヒョウテイチ</t>
    </rPh>
    <phoneticPr fontId="4"/>
  </si>
  <si>
    <t>経営事項審査を受けた時の建設業の許可番号を入力してください。
大臣/知事許可をリストから選択し、番号(6桁)を半角の数字で入力してください。例)012345</t>
    <rPh sb="0" eb="2">
      <t>ケイエイ</t>
    </rPh>
    <rPh sb="2" eb="4">
      <t>ジコウ</t>
    </rPh>
    <rPh sb="4" eb="6">
      <t>シンサ</t>
    </rPh>
    <rPh sb="7" eb="8">
      <t>ウ</t>
    </rPh>
    <rPh sb="10" eb="11">
      <t>トキ</t>
    </rPh>
    <rPh sb="12" eb="15">
      <t>ケンセツギョウ</t>
    </rPh>
    <rPh sb="16" eb="18">
      <t>キョカ</t>
    </rPh>
    <rPh sb="18" eb="20">
      <t>バンゴウ</t>
    </rPh>
    <rPh sb="21" eb="23">
      <t>ニュウリョク</t>
    </rPh>
    <rPh sb="31" eb="33">
      <t>ダイジン</t>
    </rPh>
    <rPh sb="34" eb="36">
      <t>チジ</t>
    </rPh>
    <rPh sb="36" eb="38">
      <t>キョカ</t>
    </rPh>
    <rPh sb="44" eb="46">
      <t>センタク</t>
    </rPh>
    <rPh sb="48" eb="50">
      <t>バンゴウ</t>
    </rPh>
    <rPh sb="52" eb="53">
      <t>ケタ</t>
    </rPh>
    <rPh sb="55" eb="57">
      <t>ハンカク</t>
    </rPh>
    <rPh sb="58" eb="60">
      <t>スウジ</t>
    </rPh>
    <rPh sb="61" eb="63">
      <t>ニュウリョク</t>
    </rPh>
    <rPh sb="70" eb="71">
      <t>レイ</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</si>
  <si>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</si>
  <si>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</si>
  <si>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C.担当者情報</t>
    <rPh sb="2" eb="5">
      <t>タントウシャ</t>
    </rPh>
    <rPh sb="5" eb="7">
      <t>ジョウホウ</t>
    </rPh>
    <phoneticPr fontId="4"/>
  </si>
  <si>
    <t>住所</t>
    <rPh sb="0" eb="2">
      <t>ジュウショ</t>
    </rPh>
    <phoneticPr fontId="5"/>
  </si>
  <si>
    <t>メールアドレス</t>
    <phoneticPr fontId="5"/>
  </si>
  <si>
    <t>ヶ月</t>
    <phoneticPr fontId="4"/>
  </si>
  <si>
    <t>%</t>
    <phoneticPr fontId="4"/>
  </si>
  <si>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</si>
  <si>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土木一式工事</t>
  </si>
  <si>
    <t>建築一式工事</t>
  </si>
  <si>
    <t>大工工事</t>
  </si>
  <si>
    <t>左官工事</t>
  </si>
  <si>
    <t>とび・土工・コンクリート工事</t>
  </si>
  <si>
    <t>石工事</t>
  </si>
  <si>
    <t>屋根工事</t>
  </si>
  <si>
    <t>電気工事</t>
  </si>
  <si>
    <t>管工事</t>
  </si>
  <si>
    <t>タイル・れんが・ブロック工事</t>
  </si>
  <si>
    <t>鋼構造物工事</t>
  </si>
  <si>
    <t>鉄筋工事</t>
  </si>
  <si>
    <t>舗装工事</t>
  </si>
  <si>
    <t>しゅんせつ工事</t>
  </si>
  <si>
    <t>板金工事</t>
  </si>
  <si>
    <t>ガラス工事</t>
  </si>
  <si>
    <t>塗装工事</t>
  </si>
  <si>
    <t>防水工事</t>
  </si>
  <si>
    <t>内装仕上工事</t>
  </si>
  <si>
    <t>機械器具設置工事</t>
  </si>
  <si>
    <t>熱絶縁工事</t>
  </si>
  <si>
    <t>電気通信工事</t>
  </si>
  <si>
    <t>造園工事</t>
  </si>
  <si>
    <t>さく井工事</t>
  </si>
  <si>
    <t>建具工事</t>
  </si>
  <si>
    <t>水道施設工事</t>
  </si>
  <si>
    <t>消防施設工事</t>
  </si>
  <si>
    <t>清掃施設工事</t>
  </si>
  <si>
    <t>解体工事</t>
  </si>
  <si>
    <t>050</t>
    <phoneticPr fontId="4"/>
  </si>
  <si>
    <t>D.申請代理人情報</t>
    <rPh sb="2" eb="7">
      <t>シンセイダイリニン</t>
    </rPh>
    <phoneticPr fontId="4"/>
  </si>
  <si>
    <t>競争参加資格希望業種表</t>
    <rPh sb="0" eb="2">
      <t>キョウソウ</t>
    </rPh>
    <rPh sb="2" eb="4">
      <t>サンカ</t>
    </rPh>
    <rPh sb="4" eb="6">
      <t>シカク</t>
    </rPh>
    <rPh sb="6" eb="8">
      <t>キボウ</t>
    </rPh>
    <rPh sb="8" eb="10">
      <t>ギョウシュ</t>
    </rPh>
    <rPh sb="10" eb="11">
      <t>ヒョウ</t>
    </rPh>
    <phoneticPr fontId="5"/>
  </si>
  <si>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</si>
  <si>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</si>
  <si>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全角カタカナで入力してください。姓と名は１文字分空けてください。</t>
    <phoneticPr fontId="4"/>
  </si>
  <si>
    <t>例)0000-00-0000　半角の数字とハイフンで入力してください。</t>
    <phoneticPr fontId="4"/>
  </si>
  <si>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</si>
  <si>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</si>
  <si>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</si>
  <si>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</si>
  <si>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本社（店）と異なる場合のみ、都道府県から入力してください。</t>
    <rPh sb="14" eb="18">
      <t>トドウフケン</t>
    </rPh>
    <phoneticPr fontId="4"/>
  </si>
  <si>
    <t>本社（店）と異なる場合のみ、半角の数字とハイフンで入力してください。</t>
    <phoneticPr fontId="4"/>
  </si>
  <si>
    <t>氏名フリガナ</t>
    <rPh sb="0" eb="2">
      <t>シメイ</t>
    </rPh>
    <phoneticPr fontId="5"/>
  </si>
  <si>
    <t>氏名</t>
    <rPh sb="0" eb="2">
      <t>シメイ</t>
    </rPh>
    <phoneticPr fontId="5"/>
  </si>
  <si>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</si>
  <si>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</si>
  <si>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</si>
  <si>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</si>
  <si>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⑤役職員等(④の内数)</t>
    <rPh sb="1" eb="4">
      <t>ヤクショクイン</t>
    </rPh>
    <rPh sb="4" eb="5">
      <t>トウ</t>
    </rPh>
    <rPh sb="8" eb="10">
      <t>ウチスウ</t>
    </rPh>
    <phoneticPr fontId="4"/>
  </si>
  <si>
    <t>その他</t>
    <rPh sb="2" eb="3">
      <t>タ</t>
    </rPh>
    <phoneticPr fontId="4"/>
  </si>
  <si>
    <t>300</t>
    <phoneticPr fontId="4"/>
  </si>
  <si>
    <t>正式名称で入力してください。個人の場合は「代表者」と入力してください。</t>
    <rPh sb="5" eb="7">
      <t>ニュウリョク</t>
    </rPh>
    <rPh sb="26" eb="28">
      <t>ニュウリョク</t>
    </rPh>
    <phoneticPr fontId="4"/>
  </si>
  <si>
    <t>例)所長　正式名称で入力してください。</t>
    <rPh sb="10" eb="12">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</si>
  <si>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</si>
  <si>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</si>
  <si>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</si>
  <si>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00:国土交通大臣</t>
    <phoneticPr fontId="4"/>
  </si>
  <si>
    <t>例)10　申請日の直近の総合評定値通知書における営業年数（１年未満切り捨て）を入力してください。</t>
    <rPh sb="39" eb="41">
      <t>ニュウリョク</t>
    </rPh>
    <phoneticPr fontId="4"/>
  </si>
  <si>
    <t>例)カブシキガイシャスズキグミ　正式名称を全角カタカナで入力してください。</t>
    <phoneticPr fontId="4"/>
  </si>
  <si>
    <t>例)株式会社鈴木組　正式名称で入力してください。</t>
    <phoneticPr fontId="4"/>
  </si>
  <si>
    <t>例)1年2ヶ月　合併等から経営事項審査の基準日までの期間が５年未満の場合、入力してください。</t>
    <rPh sb="3" eb="4">
      <t>ネン</t>
    </rPh>
    <rPh sb="6" eb="7">
      <t>ゲツ</t>
    </rPh>
    <rPh sb="37" eb="39">
      <t>ニュウリョク</t>
    </rPh>
    <phoneticPr fontId="4"/>
  </si>
  <si>
    <t>業種区分</t>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</si>
  <si>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rPh sb="0" eb="2">
      <t>イカ</t>
    </rPh>
    <rPh sb="8" eb="10">
      <t>ガイトウ</t>
    </rPh>
    <rPh sb="12" eb="14">
      <t>バアイ</t>
    </rPh>
    <rPh sb="21" eb="23">
      <t>ガイトウ</t>
    </rPh>
    <phoneticPr fontId="4"/>
  </si>
  <si>
    <t>B.契約する営業所の許可区分</t>
    <phoneticPr fontId="4"/>
  </si>
  <si>
    <t>許可区分</t>
    <rPh sb="0" eb="4">
      <t>キョカクブン</t>
    </rPh>
    <phoneticPr fontId="4"/>
  </si>
  <si>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</si>
  <si>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</si>
  <si>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</si>
  <si>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</si>
  <si>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t>常勤職員の人数</t>
    <rPh sb="0" eb="2">
      <t>ジョウキン</t>
    </rPh>
    <rPh sb="2" eb="4">
      <t>ショクイン</t>
    </rPh>
    <rPh sb="5" eb="7">
      <t>ニンズウ</t>
    </rPh>
    <phoneticPr fontId="5"/>
  </si>
  <si>
    <t>しない</t>
  </si>
  <si>
    <t>例)株式会社鈴木組　関西営業所
正式名称で入力してください。支店・営業所名は、１文字空けて入力してください。</t>
    <rPh sb="10" eb="12">
      <t>カンサイ</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4"/>
  </si>
  <si>
    <t>例)カブシキガイシャスズキグミ　カンサイエイギョウショ
正式名称を全角カタカナで入力してください。支店・営業所名は、１文字空けて入力してください。</t>
    <phoneticPr fontId="4"/>
  </si>
  <si>
    <t>代表者生年月日</t>
    <rPh sb="0" eb="3">
      <t>ダイヒョウシャ</t>
    </rPh>
    <rPh sb="3" eb="5">
      <t>セイネン</t>
    </rPh>
    <rPh sb="5" eb="7">
      <t>ガッピ</t>
    </rPh>
    <phoneticPr fontId="5"/>
  </si>
  <si>
    <t>備考(許可更新手続中など)</t>
    <phoneticPr fontId="4"/>
  </si>
  <si>
    <r>
      <t xml:space="preserve">登録を希望する場合、希望、許可区分、総合評定値、2年又は3年平均完成工事高、B.契約する営業所の許可区分欄を入力してください。
</t>
    </r>
    <r>
      <rPr>
        <sz val="10"/>
        <color theme="1" tint="4.9989318521683403E-2"/>
        <rFont val="ＭＳ ゴシック"/>
        <family val="3"/>
        <charset val="128"/>
      </rPr>
      <t>希望、許可区分、B.契約する営業所の許可区分欄はリストから選択してください。
2年又は3年平均完成工事高については、消費税を含まない金額を入力してください。</t>
    </r>
    <rPh sb="0" eb="2">
      <t>トウロク</t>
    </rPh>
    <rPh sb="3" eb="5">
      <t>キボウ</t>
    </rPh>
    <rPh sb="7" eb="9">
      <t>バアイ</t>
    </rPh>
    <rPh sb="10" eb="12">
      <t>キボウ</t>
    </rPh>
    <rPh sb="20" eb="23">
      <t>ヒョウテイチ</t>
    </rPh>
    <rPh sb="40" eb="42">
      <t>ケイヤク</t>
    </rPh>
    <rPh sb="44" eb="47">
      <t>エイギョウショ</t>
    </rPh>
    <rPh sb="64" eb="66">
      <t>キボウ</t>
    </rPh>
    <rPh sb="86" eb="87">
      <t>ラン</t>
    </rPh>
    <rPh sb="133" eb="135">
      <t>ニュウリョク</t>
    </rPh>
    <phoneticPr fontId="4"/>
  </si>
  <si>
    <t xml:space="preserve"> 背景色が水色、またはピンク色の項目を入力してください。</t>
    <rPh sb="1" eb="4">
      <t>ハイケイショク</t>
    </rPh>
    <rPh sb="5" eb="7">
      <t>ミズイロ</t>
    </rPh>
    <rPh sb="14" eb="15">
      <t>イロ</t>
    </rPh>
    <rPh sb="16" eb="18">
      <t>コウモク</t>
    </rPh>
    <rPh sb="19" eb="21">
      <t>ニュウリョク</t>
    </rPh>
    <phoneticPr fontId="4"/>
  </si>
  <si>
    <t xml:space="preserve"> ピンク色は必須項目です。（正しく入力すると水色になり、不備があるとピンク色のままです。）</t>
    <phoneticPr fontId="4"/>
  </si>
  <si>
    <t>精華町 競争入札参加資格審査申請書【建設工事】</t>
    <phoneticPr fontId="4"/>
  </si>
  <si>
    <t>2年又は3年平均
完成工事高(千円)</t>
    <rPh sb="1" eb="2">
      <t>ネン</t>
    </rPh>
    <rPh sb="2" eb="3">
      <t>マタ</t>
    </rPh>
    <rPh sb="5" eb="6">
      <t>ネン</t>
    </rPh>
    <rPh sb="6" eb="8">
      <t>ヘイキン</t>
    </rPh>
    <rPh sb="9" eb="11">
      <t>カンセイ</t>
    </rPh>
    <rPh sb="11" eb="13">
      <t>コウジ</t>
    </rPh>
    <rPh sb="13" eb="14">
      <t>ダカ</t>
    </rPh>
    <rPh sb="15" eb="17">
      <t>センエン</t>
    </rPh>
    <phoneticPr fontId="4"/>
  </si>
  <si>
    <t>26_精華町</t>
  </si>
  <si>
    <t>精華町で行われる建設工事に係る入札に参加する資格の審査を申請します。</t>
    <rPh sb="8" eb="12">
      <t>ケンセツコウジ</t>
    </rPh>
    <rPh sb="15" eb="17">
      <t>ニュウサツ</t>
    </rPh>
    <rPh sb="18" eb="20">
      <t>サンカ</t>
    </rPh>
    <rPh sb="22" eb="24">
      <t>シカク</t>
    </rPh>
    <rPh sb="25" eb="27">
      <t>シンサ</t>
    </rPh>
    <rPh sb="28" eb="30">
      <t>シンセイ</t>
    </rPh>
    <phoneticPr fontId="4"/>
  </si>
  <si>
    <t>例)2026/4/1、R8/4/1</t>
    <phoneticPr fontId="4"/>
  </si>
  <si>
    <t>例)2026/4/1</t>
    <phoneticPr fontId="4"/>
  </si>
  <si>
    <t>Ver.7.9.1</t>
    <phoneticPr fontId="4"/>
  </si>
  <si>
    <t>7.9.1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</si>
</sst>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gge&quot;年&quot;m&quot;月&quot;d&quot;日&quot;"/>
    <numFmt numFmtId="177" formatCode="#,##0_ ;[Red]\-#,##0\ "/>
    <numFmt numFmtId="178" formatCode="&quot;Ver.&quot;yyyymmdd"/>
    <numFmt numFmtId="179" formatCode="\(#\)"/>
    <numFmt numFmtId="180" formatCode="000\-0000"/>
    <numFmt numFmtId="181" formatCode="#,##0_ "/>
    <numFmt numFmtId="182" formatCode="0_);[Red]\(0\)"/>
    <numFmt numFmtId="183" formatCode="0000000"/>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b/>
      <sz val="11"/>
      <color theme="1"/>
      <name val="ＭＳ ゴシック"/>
      <family val="3"/>
      <charset val="128"/>
    </font>
    <font>
      <sz val="1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sz val="11"/>
      <color rgb="FF000000"/>
      <name val="ＭＳ ゴシック"/>
      <family val="3"/>
      <charset val="128"/>
    </font>
    <font>
      <sz val="10"/>
      <color theme="1" tint="4.9989318521683403E-2"/>
      <name val="ＭＳ ゴシック"/>
      <family val="3"/>
      <charset val="128"/>
    </font>
    <font>
      <sz val="10"/>
      <name val="ＭＳ ゴシック"/>
      <family val="3"/>
      <charset val="128"/>
    </font>
    <font>
      <sz val="10"/>
      <color rgb="FF0D0D0D"/>
      <name val="ＭＳ ゴシック"/>
      <family val="3"/>
      <charset val="128"/>
    </font>
  </fonts>
  <fills count="5">
    <fill>
      <patternFill patternType="none"/>
    </fill>
    <fill>
      <patternFill patternType="gray125"/>
    </fill>
    <fill>
      <patternFill patternType="solid">
        <fgColor rgb="FFCCEDFC"/>
        <bgColor indexed="64"/>
      </patternFill>
    </fill>
    <fill>
      <patternFill patternType="solid">
        <fgColor theme="0" tint="-0.249977111117893"/>
        <bgColor indexed="64"/>
      </patternFill>
    </fill>
    <fill>
      <patternFill patternType="solid">
        <fgColor rgb="FFFFFF00"/>
        <bgColor indexed="64"/>
      </patternFill>
    </fill>
  </fills>
  <borders count="35">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auto="1"/>
      </left>
      <right style="hair">
        <color auto="1"/>
      </right>
      <top style="thin">
        <color indexed="64"/>
      </top>
      <bottom style="hair">
        <color auto="1"/>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auto="1"/>
      </bottom>
      <diagonal/>
    </border>
    <border>
      <left style="hair">
        <color auto="1"/>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s>
  <cellStyleXfs count="8">
    <xf numFmtId="0" fontId="0" fillId="0" borderId="0">
      <alignment vertical="center"/>
    </xf>
    <xf numFmtId="0" fontId="2" fillId="0" borderId="0">
      <alignment vertical="center"/>
    </xf>
    <xf numFmtId="0" fontId="6"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lignment vertical="center"/>
    </xf>
    <xf numFmtId="38" fontId="10" fillId="0" borderId="0" applyFont="0" applyFill="0" applyBorder="0" applyAlignment="0" applyProtection="0">
      <alignment vertical="center"/>
    </xf>
  </cellStyleXfs>
  <cellXfs count="284">
    <xf numFmtId="0" fontId="0" fillId="0" borderId="0" xfId="0">
      <alignment vertical="center"/>
    </xf>
    <xf numFmtId="49" fontId="13" fillId="2" borderId="0" xfId="0" applyNumberFormat="1" applyFont="1" applyFill="1" applyAlignment="1" applyProtection="1">
      <alignment horizontal="left" vertical="center"/>
      <protection locked="0"/>
    </xf>
    <xf numFmtId="49" fontId="13" fillId="2" borderId="7" xfId="0" applyNumberFormat="1" applyFont="1" applyFill="1" applyBorder="1" applyAlignment="1" applyProtection="1">
      <alignment horizontal="left" vertical="center"/>
      <protection locked="0"/>
    </xf>
    <xf numFmtId="38" fontId="13" fillId="2" borderId="10" xfId="0" applyNumberFormat="1" applyFont="1" applyFill="1" applyBorder="1" applyAlignment="1" applyProtection="1">
      <alignment horizontal="left" vertical="center"/>
      <protection locked="0"/>
    </xf>
    <xf numFmtId="49" fontId="13" fillId="2" borderId="3" xfId="0" applyNumberFormat="1" applyFont="1" applyFill="1" applyBorder="1" applyAlignment="1" applyProtection="1">
      <alignment horizontal="left" vertical="center"/>
      <protection locked="0"/>
    </xf>
    <xf numFmtId="38" fontId="13" fillId="2" borderId="6" xfId="0" applyNumberFormat="1" applyFont="1" applyFill="1" applyBorder="1" applyAlignment="1" applyProtection="1">
      <alignment horizontal="left" vertical="center"/>
      <protection locked="0"/>
    </xf>
    <xf numFmtId="49" fontId="13" fillId="2" borderId="33" xfId="0" applyNumberFormat="1" applyFont="1" applyFill="1" applyBorder="1" applyAlignment="1" applyProtection="1">
      <alignment horizontal="left" vertical="center"/>
      <protection locked="0"/>
    </xf>
    <xf numFmtId="38" fontId="13" fillId="2" borderId="12" xfId="0" applyNumberFormat="1" applyFont="1" applyFill="1" applyBorder="1" applyAlignment="1" applyProtection="1">
      <alignment horizontal="left" vertical="center"/>
      <protection locked="0"/>
    </xf>
    <xf numFmtId="49" fontId="13" fillId="2" borderId="8" xfId="0" applyNumberFormat="1" applyFont="1" applyFill="1" applyBorder="1" applyAlignment="1" applyProtection="1">
      <alignment horizontal="left" vertical="center"/>
      <protection locked="0"/>
    </xf>
    <xf numFmtId="49" fontId="13" fillId="2" borderId="9" xfId="0" applyNumberFormat="1" applyFont="1" applyFill="1" applyBorder="1" applyAlignment="1" applyProtection="1">
      <alignment horizontal="left" vertical="center"/>
      <protection locked="0"/>
    </xf>
    <xf numFmtId="49" fontId="13" fillId="2" borderId="13" xfId="2" applyNumberFormat="1" applyFont="1" applyFill="1" applyBorder="1" applyAlignment="1" applyProtection="1">
      <alignment horizontal="center" vertical="center"/>
      <protection locked="0"/>
    </xf>
    <xf numFmtId="49" fontId="13" fillId="2" borderId="4" xfId="2" applyNumberFormat="1" applyFont="1" applyFill="1" applyBorder="1" applyAlignment="1" applyProtection="1">
      <alignment horizontal="center" vertical="center"/>
      <protection locked="0"/>
    </xf>
    <xf numFmtId="49" fontId="13" fillId="2" borderId="6" xfId="2" applyNumberFormat="1" applyFont="1" applyFill="1" applyBorder="1" applyAlignment="1" applyProtection="1">
      <alignment horizontal="center" vertical="center"/>
      <protection locked="0"/>
    </xf>
    <xf numFmtId="49" fontId="13" fillId="2" borderId="14" xfId="2" applyNumberFormat="1" applyFont="1" applyFill="1" applyBorder="1" applyAlignment="1" applyProtection="1">
      <alignment horizontal="center" vertical="center"/>
      <protection locked="0"/>
    </xf>
    <xf numFmtId="49" fontId="13" fillId="2" borderId="8" xfId="2" applyNumberFormat="1" applyFont="1" applyFill="1" applyBorder="1" applyAlignment="1" applyProtection="1">
      <alignment horizontal="center" vertical="center"/>
      <protection locked="0"/>
    </xf>
    <xf numFmtId="49" fontId="13" fillId="2" borderId="10" xfId="2" applyNumberFormat="1" applyFont="1" applyFill="1" applyBorder="1" applyAlignment="1" applyProtection="1">
      <alignment horizontal="center" vertical="center"/>
      <protection locked="0"/>
    </xf>
    <xf numFmtId="49" fontId="13" fillId="2" borderId="14" xfId="0" applyNumberFormat="1" applyFont="1" applyFill="1" applyBorder="1" applyAlignment="1" applyProtection="1">
      <alignment horizontal="left" vertical="center"/>
      <protection locked="0"/>
    </xf>
    <xf numFmtId="49" fontId="13" fillId="2" borderId="10" xfId="0" applyNumberFormat="1" applyFont="1" applyFill="1" applyBorder="1" applyAlignment="1" applyProtection="1">
      <alignment horizontal="left" vertical="center"/>
      <protection locked="0"/>
    </xf>
    <xf numFmtId="49" fontId="13" fillId="2" borderId="27" xfId="2" applyNumberFormat="1" applyFont="1" applyFill="1" applyBorder="1" applyAlignment="1" applyProtection="1">
      <alignment horizontal="center" vertical="center"/>
      <protection locked="0"/>
    </xf>
    <xf numFmtId="49" fontId="13" fillId="2" borderId="26" xfId="2" applyNumberFormat="1" applyFont="1" applyFill="1" applyBorder="1" applyAlignment="1" applyProtection="1">
      <alignment horizontal="center" vertical="center"/>
      <protection locked="0"/>
    </xf>
    <xf numFmtId="49" fontId="13" fillId="2" borderId="28" xfId="2" applyNumberFormat="1" applyFont="1" applyFill="1" applyBorder="1" applyAlignment="1" applyProtection="1">
      <alignment horizontal="center" vertical="center"/>
      <protection locked="0"/>
    </xf>
    <xf numFmtId="49" fontId="13" fillId="2" borderId="20" xfId="2" applyNumberFormat="1" applyFont="1" applyFill="1" applyBorder="1" applyAlignment="1" applyProtection="1">
      <alignment horizontal="center" vertical="center"/>
      <protection locked="0"/>
    </xf>
    <xf numFmtId="49" fontId="13" fillId="2" borderId="16" xfId="2" applyNumberFormat="1" applyFont="1" applyFill="1" applyBorder="1" applyAlignment="1" applyProtection="1">
      <alignment horizontal="center" vertical="center"/>
      <protection locked="0"/>
    </xf>
    <xf numFmtId="49" fontId="13" fillId="2" borderId="17" xfId="2" applyNumberFormat="1" applyFont="1" applyFill="1" applyBorder="1" applyAlignment="1" applyProtection="1">
      <alignment horizontal="center" vertical="center"/>
      <protection locked="0"/>
    </xf>
    <xf numFmtId="0" fontId="13" fillId="2" borderId="8" xfId="0" applyFont="1" applyFill="1" applyBorder="1" applyAlignment="1" applyProtection="1">
      <alignment horizontal="left" vertical="center"/>
      <protection locked="0"/>
    </xf>
    <xf numFmtId="38" fontId="13" fillId="2" borderId="8" xfId="0" applyNumberFormat="1" applyFont="1" applyFill="1" applyBorder="1" applyAlignment="1" applyProtection="1">
      <alignment horizontal="left" vertical="center"/>
      <protection locked="0"/>
    </xf>
    <xf numFmtId="0" fontId="13" fillId="2" borderId="10" xfId="0" applyFont="1" applyFill="1" applyBorder="1" applyAlignment="1" applyProtection="1">
      <alignment horizontal="left" vertical="center"/>
      <protection locked="0"/>
    </xf>
    <xf numFmtId="38" fontId="13" fillId="2" borderId="14" xfId="0" applyNumberFormat="1" applyFont="1" applyFill="1" applyBorder="1" applyAlignment="1" applyProtection="1">
      <alignment horizontal="right" vertical="center"/>
      <protection locked="0"/>
    </xf>
    <xf numFmtId="40" fontId="13" fillId="2" borderId="8" xfId="0" applyNumberFormat="1" applyFont="1" applyFill="1" applyBorder="1" applyAlignment="1" applyProtection="1">
      <alignment horizontal="right" vertical="center"/>
      <protection locked="0"/>
    </xf>
    <xf numFmtId="49" fontId="13" fillId="2" borderId="15" xfId="0" applyNumberFormat="1" applyFont="1" applyFill="1" applyBorder="1" applyAlignment="1" applyProtection="1">
      <alignment horizontal="left" vertical="center"/>
      <protection locked="0"/>
    </xf>
    <xf numFmtId="0" fontId="13" fillId="2" borderId="11" xfId="0" applyFont="1" applyFill="1" applyBorder="1" applyAlignment="1" applyProtection="1">
      <alignment horizontal="left" vertical="center"/>
      <protection locked="0"/>
    </xf>
    <xf numFmtId="38" fontId="13" fillId="2" borderId="11" xfId="0" applyNumberFormat="1" applyFont="1" applyFill="1" applyBorder="1" applyAlignment="1" applyProtection="1">
      <alignment horizontal="left" vertical="center"/>
      <protection locked="0"/>
    </xf>
    <xf numFmtId="0" fontId="13" fillId="2" borderId="12" xfId="0" applyFont="1" applyFill="1" applyBorder="1" applyAlignment="1" applyProtection="1">
      <alignment horizontal="left" vertical="center"/>
      <protection locked="0"/>
    </xf>
    <xf numFmtId="38" fontId="13" fillId="2" borderId="13" xfId="1" applyNumberFormat="1" applyFont="1" applyFill="1" applyBorder="1" applyAlignment="1" applyProtection="1">
      <alignment horizontal="right" vertical="center"/>
      <protection locked="0"/>
    </xf>
    <xf numFmtId="181" fontId="13" fillId="2" borderId="4" xfId="1" applyNumberFormat="1" applyFont="1" applyFill="1" applyBorder="1" applyAlignment="1" applyProtection="1">
      <alignment horizontal="right" vertical="center"/>
      <protection locked="0"/>
    </xf>
    <xf numFmtId="181" fontId="13" fillId="2" borderId="6" xfId="1" applyNumberFormat="1" applyFont="1" applyFill="1" applyBorder="1" applyAlignment="1" applyProtection="1">
      <alignment horizontal="right" vertical="center"/>
      <protection locked="0"/>
    </xf>
    <xf numFmtId="14" fontId="13" fillId="2" borderId="0" xfId="0" applyNumberFormat="1" applyFont="1" applyFill="1" applyAlignment="1" applyProtection="1">
      <alignment horizontal="left" vertical="center"/>
      <protection locked="0"/>
    </xf>
    <xf numFmtId="38" fontId="13" fillId="2" borderId="0" xfId="0" applyNumberFormat="1" applyFont="1" applyFill="1" applyAlignment="1" applyProtection="1">
      <alignment horizontal="left" vertical="center"/>
      <protection locked="0"/>
    </xf>
    <xf numFmtId="38" fontId="13" fillId="2" borderId="7" xfId="0" applyNumberFormat="1" applyFont="1" applyFill="1" applyBorder="1" applyAlignment="1" applyProtection="1">
      <alignment horizontal="right" vertical="center"/>
      <protection locked="0"/>
    </xf>
    <xf numFmtId="38" fontId="13" fillId="2" borderId="8" xfId="0" applyNumberFormat="1" applyFont="1" applyFill="1" applyBorder="1" applyAlignment="1" applyProtection="1">
      <alignment horizontal="right" vertical="center"/>
      <protection locked="0"/>
    </xf>
    <xf numFmtId="38" fontId="13" fillId="2" borderId="9" xfId="0" applyNumberFormat="1" applyFont="1" applyFill="1" applyBorder="1" applyAlignment="1" applyProtection="1">
      <alignment horizontal="right" vertical="center"/>
      <protection locked="0"/>
    </xf>
    <xf numFmtId="49" fontId="13" fillId="2" borderId="4" xfId="0" applyNumberFormat="1" applyFont="1" applyFill="1" applyBorder="1" applyAlignment="1" applyProtection="1">
      <alignment horizontal="left" vertical="center"/>
      <protection locked="0"/>
    </xf>
    <xf numFmtId="49" fontId="13" fillId="2" borderId="5" xfId="0" applyNumberFormat="1" applyFont="1" applyFill="1" applyBorder="1" applyAlignment="1" applyProtection="1">
      <alignment horizontal="left" vertical="center"/>
      <protection locked="0"/>
    </xf>
    <xf numFmtId="38" fontId="13" fillId="2" borderId="7" xfId="1" applyNumberFormat="1" applyFont="1" applyFill="1" applyBorder="1" applyAlignment="1" applyProtection="1">
      <alignment horizontal="right" vertical="center"/>
      <protection locked="0"/>
    </xf>
    <xf numFmtId="38" fontId="13" fillId="2" borderId="9" xfId="1" applyNumberFormat="1" applyFont="1" applyFill="1" applyBorder="1" applyAlignment="1" applyProtection="1">
      <alignment horizontal="right" vertical="center"/>
      <protection locked="0"/>
    </xf>
    <xf numFmtId="38" fontId="13" fillId="2" borderId="3" xfId="0" applyNumberFormat="1" applyFont="1" applyFill="1" applyBorder="1" applyAlignment="1" applyProtection="1">
      <alignment horizontal="right" vertical="center"/>
      <protection locked="0"/>
    </xf>
    <xf numFmtId="38" fontId="13" fillId="2" borderId="4" xfId="0" applyNumberFormat="1" applyFont="1" applyFill="1" applyBorder="1" applyAlignment="1" applyProtection="1">
      <alignment horizontal="right" vertical="center"/>
      <protection locked="0"/>
    </xf>
    <xf numFmtId="38" fontId="13" fillId="2" borderId="5" xfId="0" applyNumberFormat="1" applyFont="1" applyFill="1" applyBorder="1" applyAlignment="1" applyProtection="1">
      <alignment horizontal="right" vertical="center"/>
      <protection locked="0"/>
    </xf>
    <xf numFmtId="49" fontId="13" fillId="2" borderId="7" xfId="1" applyNumberFormat="1" applyFont="1" applyFill="1" applyBorder="1" applyAlignment="1" applyProtection="1">
      <alignment horizontal="left" vertical="center"/>
      <protection locked="0"/>
    </xf>
    <xf numFmtId="49" fontId="13" fillId="2" borderId="9" xfId="1" applyNumberFormat="1" applyFont="1" applyFill="1" applyBorder="1" applyAlignment="1" applyProtection="1">
      <alignment horizontal="left" vertical="center"/>
      <protection locked="0"/>
    </xf>
    <xf numFmtId="38" fontId="13" fillId="2" borderId="3" xfId="1" applyNumberFormat="1" applyFont="1" applyFill="1" applyBorder="1" applyAlignment="1" applyProtection="1">
      <alignment horizontal="right" vertical="center"/>
      <protection locked="0"/>
    </xf>
    <xf numFmtId="38" fontId="13" fillId="2" borderId="5" xfId="1" applyNumberFormat="1" applyFont="1" applyFill="1" applyBorder="1" applyAlignment="1" applyProtection="1">
      <alignment horizontal="right" vertical="center"/>
      <protection locked="0"/>
    </xf>
    <xf numFmtId="49" fontId="13" fillId="2" borderId="7" xfId="1" applyNumberFormat="1" applyFont="1" applyFill="1" applyBorder="1" applyAlignment="1" applyProtection="1">
      <alignment horizontal="center" vertical="center"/>
      <protection locked="0"/>
    </xf>
    <xf numFmtId="49" fontId="13" fillId="2" borderId="9" xfId="1" applyNumberFormat="1" applyFont="1" applyFill="1" applyBorder="1" applyAlignment="1" applyProtection="1">
      <alignment horizontal="center" vertical="center"/>
      <protection locked="0"/>
    </xf>
    <xf numFmtId="49" fontId="13" fillId="2" borderId="3" xfId="1" applyNumberFormat="1" applyFont="1" applyFill="1" applyBorder="1" applyAlignment="1" applyProtection="1">
      <alignment horizontal="left" vertical="center"/>
      <protection locked="0"/>
    </xf>
    <xf numFmtId="49" fontId="13" fillId="2" borderId="5" xfId="1" applyNumberFormat="1" applyFont="1" applyFill="1" applyBorder="1" applyAlignment="1" applyProtection="1">
      <alignment horizontal="left" vertical="center"/>
      <protection locked="0"/>
    </xf>
    <xf numFmtId="49" fontId="13" fillId="2" borderId="0" xfId="0" applyNumberFormat="1" applyFont="1" applyFill="1" applyAlignment="1" applyProtection="1">
      <alignment horizontal="left" vertical="center"/>
      <protection locked="0"/>
    </xf>
    <xf numFmtId="49" fontId="13" fillId="2" borderId="3" xfId="1" applyNumberFormat="1" applyFont="1" applyFill="1" applyBorder="1" applyAlignment="1" applyProtection="1">
      <alignment horizontal="center" vertical="center"/>
      <protection locked="0"/>
    </xf>
    <xf numFmtId="49" fontId="13" fillId="2" borderId="5" xfId="1" applyNumberFormat="1" applyFont="1" applyFill="1" applyBorder="1" applyAlignment="1" applyProtection="1">
      <alignment horizontal="center" vertical="center"/>
      <protection locked="0"/>
    </xf>
    <xf numFmtId="183" fontId="13" fillId="2" borderId="0" xfId="0" applyNumberFormat="1" applyFont="1" applyFill="1" applyAlignment="1" applyProtection="1">
      <alignment horizontal="left" vertical="center"/>
      <protection locked="0"/>
    </xf>
    <xf numFmtId="180" fontId="13" fillId="2" borderId="0" xfId="0" applyNumberFormat="1" applyFont="1" applyFill="1" applyAlignment="1" applyProtection="1">
      <alignment horizontal="left" vertical="center"/>
      <protection locked="0"/>
    </xf>
    <xf numFmtId="49" fontId="13" fillId="2" borderId="0" xfId="0" applyNumberFormat="1" applyFont="1" applyFill="1" applyAlignment="1" applyProtection="1">
      <alignment horizontal="left" vertical="center" shrinkToFit="1"/>
      <protection locked="0"/>
    </xf>
    <xf numFmtId="0" fontId="13" fillId="2" borderId="0" xfId="0" applyFont="1" applyFill="1" applyAlignment="1" applyProtection="1">
      <alignment horizontal="left" vertical="center" shrinkToFit="1"/>
      <protection locked="0"/>
    </xf>
    <xf numFmtId="0" fontId="13" fillId="2" borderId="0" xfId="0" applyFont="1" applyFill="1" applyAlignment="1" applyProtection="1">
      <alignment horizontal="left" vertical="center"/>
      <protection locked="0"/>
    </xf>
    <xf numFmtId="38" fontId="13" fillId="2" borderId="0" xfId="0" applyNumberFormat="1" applyFont="1" applyFill="1" applyAlignment="1" applyProtection="1">
      <alignment horizontal="right" vertical="center"/>
      <protection locked="0"/>
    </xf>
    <xf numFmtId="38" fontId="13" fillId="2" borderId="14" xfId="1" applyNumberFormat="1" applyFont="1" applyFill="1" applyBorder="1" applyAlignment="1" applyProtection="1">
      <alignment horizontal="right" vertical="center"/>
      <protection locked="0"/>
    </xf>
    <xf numFmtId="181" fontId="13" fillId="2" borderId="8" xfId="1" applyNumberFormat="1" applyFont="1" applyFill="1" applyBorder="1" applyAlignment="1" applyProtection="1">
      <alignment horizontal="right" vertical="center"/>
      <protection locked="0"/>
    </xf>
    <xf numFmtId="181" fontId="13" fillId="2" borderId="10" xfId="1" applyNumberFormat="1" applyFont="1" applyFill="1" applyBorder="1" applyAlignment="1" applyProtection="1">
      <alignment horizontal="right" vertical="center"/>
      <protection locked="0"/>
    </xf>
    <xf numFmtId="49" fontId="13" fillId="2" borderId="0" xfId="0" applyNumberFormat="1" applyFont="1" applyFill="1" applyAlignment="1" applyProtection="1">
      <alignment horizontal="right" vertical="center"/>
      <protection locked="0"/>
    </xf>
    <xf numFmtId="38" fontId="13" fillId="2" borderId="33" xfId="0" applyNumberFormat="1" applyFont="1" applyFill="1" applyBorder="1" applyAlignment="1" applyProtection="1">
      <alignment horizontal="right" vertical="center"/>
      <protection locked="0"/>
    </xf>
    <xf numFmtId="38" fontId="13" fillId="2" borderId="11" xfId="0" applyNumberFormat="1" applyFont="1" applyFill="1" applyBorder="1" applyAlignment="1" applyProtection="1">
      <alignment horizontal="right" vertical="center"/>
      <protection locked="0"/>
    </xf>
    <xf numFmtId="38" fontId="13" fillId="2" borderId="34" xfId="0" applyNumberFormat="1" applyFont="1" applyFill="1" applyBorder="1" applyAlignment="1" applyProtection="1">
      <alignment horizontal="right" vertical="center"/>
      <protection locked="0"/>
    </xf>
    <xf numFmtId="49" fontId="13" fillId="2" borderId="33" xfId="1" applyNumberFormat="1" applyFont="1" applyFill="1" applyBorder="1" applyAlignment="1" applyProtection="1">
      <alignment horizontal="center" vertical="center"/>
      <protection locked="0"/>
    </xf>
    <xf numFmtId="49" fontId="13" fillId="2" borderId="34" xfId="1" applyNumberFormat="1" applyFont="1" applyFill="1" applyBorder="1" applyAlignment="1" applyProtection="1">
      <alignment horizontal="center" vertical="center"/>
      <protection locked="0"/>
    </xf>
    <xf numFmtId="181" fontId="13" fillId="2" borderId="0" xfId="0" applyNumberFormat="1" applyFont="1" applyFill="1" applyAlignment="1" applyProtection="1">
      <alignment horizontal="left" vertical="center"/>
      <protection locked="0"/>
    </xf>
    <xf numFmtId="177" fontId="13" fillId="2" borderId="0" xfId="0" applyNumberFormat="1" applyFont="1" applyFill="1" applyAlignment="1" applyProtection="1">
      <alignment horizontal="left" vertical="center"/>
      <protection locked="0"/>
    </xf>
    <xf numFmtId="38" fontId="13" fillId="2" borderId="15" xfId="1" applyNumberFormat="1" applyFont="1" applyFill="1" applyBorder="1" applyAlignment="1" applyProtection="1">
      <alignment horizontal="right" vertical="center"/>
      <protection locked="0"/>
    </xf>
    <xf numFmtId="181" fontId="13" fillId="2" borderId="11" xfId="1" applyNumberFormat="1" applyFont="1" applyFill="1" applyBorder="1" applyAlignment="1" applyProtection="1">
      <alignment horizontal="right" vertical="center"/>
      <protection locked="0"/>
    </xf>
    <xf numFmtId="181" fontId="13" fillId="2" borderId="12" xfId="1" applyNumberFormat="1" applyFont="1" applyFill="1" applyBorder="1" applyAlignment="1" applyProtection="1">
      <alignment horizontal="right" vertical="center"/>
      <protection locked="0"/>
    </xf>
    <xf numFmtId="38" fontId="13" fillId="2" borderId="15" xfId="0" applyNumberFormat="1" applyFont="1" applyFill="1" applyBorder="1" applyAlignment="1" applyProtection="1">
      <alignment horizontal="right" vertical="center"/>
      <protection locked="0"/>
    </xf>
    <xf numFmtId="40" fontId="13" fillId="2" borderId="11" xfId="0" applyNumberFormat="1" applyFont="1" applyFill="1" applyBorder="1" applyAlignment="1" applyProtection="1">
      <alignment horizontal="right" vertical="center"/>
      <protection locked="0"/>
    </xf>
    <xf numFmtId="0" fontId="3" fillId="0" borderId="0" xfId="6" applyFont="1" applyProtection="1">
      <alignment vertical="center"/>
    </xf>
    <xf numFmtId="0" fontId="7" fillId="0" borderId="0" xfId="2" applyFont="1" applyProtection="1">
      <alignment vertical="center"/>
    </xf>
    <xf numFmtId="0" fontId="3" fillId="0" borderId="0" xfId="2" applyFont="1" applyProtection="1">
      <alignment vertical="center"/>
    </xf>
    <xf numFmtId="178" fontId="3" fillId="0" borderId="0" xfId="1" applyNumberFormat="1" applyFont="1" applyAlignment="1" applyProtection="1">
      <alignment vertical="top"/>
    </xf>
    <xf numFmtId="178" fontId="6" fillId="0" borderId="0" xfId="1" applyNumberFormat="1" applyFont="1" applyAlignment="1" applyProtection="1">
      <alignment vertical="top"/>
    </xf>
    <xf numFmtId="178" fontId="6" fillId="0" borderId="0" xfId="1" applyNumberFormat="1" applyFont="1" applyAlignment="1" applyProtection="1">
      <alignment horizontal="right" vertical="top"/>
    </xf>
    <xf numFmtId="0" fontId="12" fillId="0" borderId="0" xfId="2" applyFont="1" applyProtection="1">
      <alignment vertical="center"/>
    </xf>
    <xf numFmtId="0" fontId="3" fillId="0" borderId="0" xfId="1" applyFont="1" applyProtection="1">
      <alignment vertical="center"/>
    </xf>
    <xf numFmtId="0" fontId="18" fillId="0" borderId="18" xfId="2" applyFont="1" applyBorder="1" applyProtection="1">
      <alignment vertical="center"/>
    </xf>
    <xf numFmtId="0" fontId="18" fillId="0" borderId="19" xfId="2" applyFont="1" applyBorder="1" applyProtection="1">
      <alignment vertical="center"/>
    </xf>
    <xf numFmtId="0" fontId="18" fillId="0" borderId="21" xfId="2" applyFont="1" applyBorder="1" applyProtection="1">
      <alignment vertical="center"/>
    </xf>
    <xf numFmtId="49" fontId="3" fillId="0" borderId="0" xfId="1" applyNumberFormat="1" applyFont="1" applyProtection="1">
      <alignment vertical="center"/>
    </xf>
    <xf numFmtId="0" fontId="18" fillId="0" borderId="22" xfId="2" applyFont="1" applyBorder="1" applyProtection="1">
      <alignment vertical="center"/>
    </xf>
    <xf numFmtId="0" fontId="18" fillId="0" borderId="0" xfId="2" applyFont="1" applyProtection="1">
      <alignment vertical="center"/>
    </xf>
    <xf numFmtId="0" fontId="18" fillId="0" borderId="24" xfId="2" applyFont="1" applyBorder="1" applyProtection="1">
      <alignment vertical="center"/>
    </xf>
    <xf numFmtId="0" fontId="18" fillId="0" borderId="20" xfId="2" applyFont="1" applyBorder="1" applyProtection="1">
      <alignment vertical="center"/>
    </xf>
    <xf numFmtId="0" fontId="18" fillId="0" borderId="16" xfId="2" applyFont="1" applyBorder="1" applyProtection="1">
      <alignment vertical="center"/>
    </xf>
    <xf numFmtId="0" fontId="18" fillId="0" borderId="17" xfId="2" applyFont="1" applyBorder="1" applyProtection="1">
      <alignment vertical="center"/>
    </xf>
    <xf numFmtId="0" fontId="15" fillId="0" borderId="18" xfId="0" applyFont="1" applyBorder="1" applyAlignment="1" applyProtection="1">
      <alignment horizontal="left" vertical="center" indent="1"/>
    </xf>
    <xf numFmtId="0" fontId="15" fillId="0" borderId="19" xfId="0" applyFont="1" applyBorder="1" applyAlignment="1" applyProtection="1">
      <alignment horizontal="left" vertical="center" indent="1"/>
    </xf>
    <xf numFmtId="0" fontId="15" fillId="0" borderId="21" xfId="0" applyFont="1" applyBorder="1" applyAlignment="1" applyProtection="1">
      <alignment horizontal="left" vertical="center" indent="1"/>
    </xf>
    <xf numFmtId="0" fontId="15" fillId="0" borderId="22" xfId="0" applyFont="1" applyBorder="1" applyProtection="1">
      <alignment vertical="center"/>
    </xf>
    <xf numFmtId="0" fontId="15" fillId="0" borderId="0" xfId="0" applyFont="1" applyProtection="1">
      <alignment vertical="center"/>
    </xf>
    <xf numFmtId="0" fontId="3" fillId="0" borderId="19" xfId="0" applyFont="1" applyBorder="1" applyProtection="1">
      <alignment vertical="center"/>
    </xf>
    <xf numFmtId="0" fontId="3" fillId="0" borderId="21" xfId="0" applyFont="1" applyBorder="1" applyProtection="1">
      <alignment vertical="center"/>
    </xf>
    <xf numFmtId="179" fontId="3" fillId="0" borderId="22" xfId="0" applyNumberFormat="1" applyFont="1" applyBorder="1" applyProtection="1">
      <alignment vertical="center"/>
    </xf>
    <xf numFmtId="179" fontId="3" fillId="0" borderId="0" xfId="0" applyNumberFormat="1" applyFont="1" applyProtection="1">
      <alignment vertical="center"/>
    </xf>
    <xf numFmtId="0" fontId="3" fillId="0" borderId="0" xfId="0" applyFont="1" applyProtection="1">
      <alignment vertical="center"/>
    </xf>
    <xf numFmtId="0" fontId="16" fillId="0" borderId="0" xfId="0" applyFont="1" applyAlignment="1" applyProtection="1">
      <alignment horizontal="right" vertical="top"/>
    </xf>
    <xf numFmtId="0" fontId="16" fillId="0" borderId="0" xfId="0" applyFont="1" applyAlignment="1" applyProtection="1">
      <alignment vertical="top"/>
    </xf>
    <xf numFmtId="0" fontId="3" fillId="0" borderId="24" xfId="0" applyFont="1" applyBorder="1" applyProtection="1">
      <alignment vertical="center"/>
    </xf>
    <xf numFmtId="0" fontId="3" fillId="0" borderId="0" xfId="0" applyFont="1" applyProtection="1">
      <alignment vertical="center"/>
    </xf>
    <xf numFmtId="0" fontId="16" fillId="0" borderId="0" xfId="0" applyFont="1" applyAlignment="1" applyProtection="1">
      <alignment vertical="top"/>
    </xf>
    <xf numFmtId="0" fontId="19" fillId="0" borderId="0" xfId="0" applyFont="1" applyAlignment="1" applyProtection="1">
      <alignment vertical="top"/>
    </xf>
    <xf numFmtId="0" fontId="3" fillId="0" borderId="22" xfId="0" applyFont="1" applyBorder="1" applyProtection="1">
      <alignment vertical="center"/>
    </xf>
    <xf numFmtId="176" fontId="16" fillId="0" borderId="0" xfId="0" applyNumberFormat="1" applyFont="1" applyAlignment="1" applyProtection="1">
      <alignment vertical="top"/>
    </xf>
    <xf numFmtId="0" fontId="14" fillId="0" borderId="24" xfId="0" applyFont="1" applyBorder="1" applyAlignment="1" applyProtection="1">
      <alignment vertical="top"/>
    </xf>
    <xf numFmtId="49" fontId="16" fillId="0" borderId="0" xfId="0" applyNumberFormat="1" applyFont="1" applyAlignment="1" applyProtection="1">
      <alignment horizontal="right" vertical="top"/>
    </xf>
    <xf numFmtId="180" fontId="3" fillId="0" borderId="0" xfId="0" applyNumberFormat="1" applyFont="1" applyProtection="1">
      <alignment vertical="center"/>
    </xf>
    <xf numFmtId="0" fontId="3" fillId="0" borderId="24" xfId="2" applyFont="1" applyBorder="1" applyProtection="1">
      <alignment vertical="center"/>
    </xf>
    <xf numFmtId="182" fontId="3" fillId="0" borderId="0" xfId="1" applyNumberFormat="1" applyFont="1" applyProtection="1">
      <alignment vertical="center"/>
    </xf>
    <xf numFmtId="179" fontId="3" fillId="0" borderId="0" xfId="0" applyNumberFormat="1" applyFont="1" applyAlignment="1" applyProtection="1">
      <alignment vertical="top"/>
    </xf>
    <xf numFmtId="0" fontId="3" fillId="0" borderId="0" xfId="2" applyFont="1" applyAlignment="1" applyProtection="1">
      <alignment vertical="top"/>
    </xf>
    <xf numFmtId="176" fontId="19" fillId="0" borderId="0" xfId="0" applyNumberFormat="1" applyFont="1" applyAlignment="1" applyProtection="1">
      <alignment horizontal="right" vertical="top"/>
    </xf>
    <xf numFmtId="0" fontId="3" fillId="0" borderId="0" xfId="2" applyFont="1" applyAlignment="1" applyProtection="1">
      <alignment horizontal="right" vertical="center"/>
    </xf>
    <xf numFmtId="0" fontId="3" fillId="4" borderId="0" xfId="1" applyFont="1" applyFill="1" applyProtection="1">
      <alignment vertical="center"/>
    </xf>
    <xf numFmtId="0" fontId="19" fillId="0" borderId="0" xfId="0" quotePrefix="1" applyFont="1" applyAlignment="1" applyProtection="1">
      <alignment vertical="top"/>
    </xf>
    <xf numFmtId="49" fontId="19" fillId="0" borderId="0" xfId="0" applyNumberFormat="1" applyFont="1" applyAlignment="1" applyProtection="1">
      <alignment vertical="top"/>
    </xf>
    <xf numFmtId="181" fontId="19" fillId="0" borderId="0" xfId="0" applyNumberFormat="1" applyFont="1" applyAlignment="1" applyProtection="1">
      <alignment vertical="top"/>
    </xf>
    <xf numFmtId="0" fontId="3" fillId="0" borderId="22" xfId="2" applyFont="1" applyBorder="1" applyProtection="1">
      <alignment vertical="center"/>
    </xf>
    <xf numFmtId="0" fontId="21" fillId="0" borderId="0" xfId="0" applyFont="1" applyAlignment="1" applyProtection="1">
      <alignment vertical="top"/>
    </xf>
    <xf numFmtId="0" fontId="19" fillId="0" borderId="24" xfId="0" applyFont="1" applyBorder="1" applyAlignment="1" applyProtection="1">
      <alignment vertical="top"/>
    </xf>
    <xf numFmtId="0" fontId="3" fillId="0" borderId="20" xfId="2" applyFont="1" applyBorder="1" applyProtection="1">
      <alignment vertical="center"/>
    </xf>
    <xf numFmtId="0" fontId="3" fillId="0" borderId="16" xfId="2" applyFont="1" applyBorder="1" applyProtection="1">
      <alignment vertical="center"/>
    </xf>
    <xf numFmtId="0" fontId="3" fillId="0" borderId="17" xfId="2" applyFont="1" applyBorder="1" applyProtection="1">
      <alignment vertical="center"/>
    </xf>
    <xf numFmtId="0" fontId="3" fillId="0" borderId="19" xfId="2" applyFont="1" applyBorder="1" applyProtection="1">
      <alignment vertical="center"/>
    </xf>
    <xf numFmtId="0" fontId="14" fillId="0" borderId="0" xfId="0" applyFont="1" applyAlignment="1" applyProtection="1">
      <alignment vertical="top"/>
    </xf>
    <xf numFmtId="49" fontId="3" fillId="0" borderId="0" xfId="2" applyNumberFormat="1" applyFont="1" applyProtection="1">
      <alignment vertical="center"/>
    </xf>
    <xf numFmtId="0" fontId="16" fillId="0" borderId="0" xfId="0" applyFont="1" applyProtection="1">
      <alignment vertical="center"/>
    </xf>
    <xf numFmtId="0" fontId="19" fillId="0" borderId="0" xfId="0" applyFont="1" applyAlignment="1" applyProtection="1">
      <alignment vertical="top" wrapText="1"/>
    </xf>
    <xf numFmtId="0" fontId="3" fillId="0" borderId="0" xfId="0" applyFont="1" applyAlignment="1" applyProtection="1">
      <alignment vertical="top"/>
    </xf>
    <xf numFmtId="49" fontId="16" fillId="0" borderId="0" xfId="0" applyNumberFormat="1" applyFont="1" applyAlignment="1" applyProtection="1">
      <alignment vertical="top"/>
    </xf>
    <xf numFmtId="181" fontId="16" fillId="0" borderId="0" xfId="0" applyNumberFormat="1" applyFont="1" applyAlignment="1" applyProtection="1">
      <alignment vertical="top"/>
    </xf>
    <xf numFmtId="0" fontId="3" fillId="0" borderId="20" xfId="0" applyFont="1" applyBorder="1" applyProtection="1">
      <alignment vertical="center"/>
    </xf>
    <xf numFmtId="0" fontId="3" fillId="0" borderId="16" xfId="0" applyFont="1" applyBorder="1" applyProtection="1">
      <alignment vertical="center"/>
    </xf>
    <xf numFmtId="0" fontId="16" fillId="0" borderId="16" xfId="0" applyFont="1" applyBorder="1" applyAlignment="1" applyProtection="1">
      <alignment horizontal="right" vertical="top"/>
    </xf>
    <xf numFmtId="0" fontId="16" fillId="0" borderId="16" xfId="0" applyFont="1" applyBorder="1" applyAlignment="1" applyProtection="1">
      <alignment vertical="top"/>
    </xf>
    <xf numFmtId="49" fontId="16" fillId="0" borderId="16" xfId="0" applyNumberFormat="1" applyFont="1" applyBorder="1" applyAlignment="1" applyProtection="1">
      <alignment vertical="top"/>
    </xf>
    <xf numFmtId="181" fontId="16" fillId="0" borderId="16" xfId="0" applyNumberFormat="1" applyFont="1" applyBorder="1" applyAlignment="1" applyProtection="1">
      <alignment vertical="top"/>
    </xf>
    <xf numFmtId="49" fontId="14" fillId="0" borderId="0" xfId="0" applyNumberFormat="1" applyFont="1" applyAlignment="1" applyProtection="1">
      <alignment vertical="top"/>
    </xf>
    <xf numFmtId="49" fontId="3" fillId="0" borderId="0" xfId="0" applyNumberFormat="1" applyFont="1" applyProtection="1">
      <alignment vertical="center"/>
    </xf>
    <xf numFmtId="177" fontId="3" fillId="0" borderId="0" xfId="2" applyNumberFormat="1" applyFont="1" applyProtection="1">
      <alignment vertical="center"/>
    </xf>
    <xf numFmtId="0" fontId="17" fillId="0" borderId="22" xfId="0" applyFont="1" applyBorder="1" applyProtection="1">
      <alignment vertical="center"/>
    </xf>
    <xf numFmtId="0" fontId="17" fillId="0" borderId="0" xfId="0" applyFont="1" applyProtection="1">
      <alignment vertical="center"/>
    </xf>
    <xf numFmtId="49" fontId="3" fillId="0" borderId="19" xfId="0" applyNumberFormat="1" applyFont="1" applyBorder="1" applyProtection="1">
      <alignment vertical="center"/>
    </xf>
    <xf numFmtId="177" fontId="3" fillId="0" borderId="19" xfId="0" applyNumberFormat="1" applyFont="1" applyBorder="1" applyProtection="1">
      <alignment vertical="center"/>
    </xf>
    <xf numFmtId="0" fontId="19" fillId="0" borderId="0" xfId="0" applyFont="1" applyAlignment="1" applyProtection="1">
      <alignment horizontal="left" vertical="center" wrapText="1"/>
    </xf>
    <xf numFmtId="177" fontId="16" fillId="0" borderId="0" xfId="0" applyNumberFormat="1" applyFont="1" applyAlignment="1" applyProtection="1">
      <alignment vertical="top"/>
    </xf>
    <xf numFmtId="49" fontId="14" fillId="0" borderId="16" xfId="0" applyNumberFormat="1" applyFont="1" applyBorder="1" applyAlignment="1" applyProtection="1">
      <alignment vertical="top"/>
    </xf>
    <xf numFmtId="0" fontId="14" fillId="0" borderId="16" xfId="0" applyFont="1" applyBorder="1" applyAlignment="1" applyProtection="1">
      <alignment vertical="top"/>
    </xf>
    <xf numFmtId="181" fontId="14" fillId="0" borderId="16" xfId="0" applyNumberFormat="1" applyFont="1" applyBorder="1" applyAlignment="1" applyProtection="1">
      <alignment vertical="top"/>
    </xf>
    <xf numFmtId="0" fontId="3" fillId="0" borderId="17" xfId="0" applyFont="1" applyBorder="1" applyProtection="1">
      <alignment vertical="center"/>
    </xf>
    <xf numFmtId="181" fontId="14" fillId="0" borderId="0" xfId="0" applyNumberFormat="1" applyFont="1" applyAlignment="1" applyProtection="1">
      <alignment vertical="top"/>
    </xf>
    <xf numFmtId="181" fontId="3" fillId="0" borderId="0" xfId="0" applyNumberFormat="1" applyFont="1" applyProtection="1">
      <alignment vertical="center"/>
    </xf>
    <xf numFmtId="0" fontId="19" fillId="0" borderId="0" xfId="0" applyFont="1" applyProtection="1">
      <alignment vertical="center"/>
    </xf>
    <xf numFmtId="49" fontId="19" fillId="0" borderId="0" xfId="0" applyNumberFormat="1" applyFont="1" applyAlignment="1" applyProtection="1">
      <alignment horizontal="right" vertical="top"/>
    </xf>
    <xf numFmtId="177" fontId="14" fillId="0" borderId="16" xfId="0" applyNumberFormat="1" applyFont="1" applyBorder="1" applyAlignment="1" applyProtection="1">
      <alignment vertical="top"/>
    </xf>
    <xf numFmtId="177" fontId="14" fillId="0" borderId="0" xfId="0" applyNumberFormat="1" applyFont="1" applyAlignment="1" applyProtection="1">
      <alignment vertical="top"/>
    </xf>
    <xf numFmtId="0" fontId="15" fillId="0" borderId="20" xfId="0" applyFont="1" applyBorder="1" applyAlignment="1" applyProtection="1">
      <alignment horizontal="left" vertical="center" indent="1"/>
    </xf>
    <xf numFmtId="176" fontId="3" fillId="0" borderId="19" xfId="0" applyNumberFormat="1" applyFont="1" applyBorder="1" applyProtection="1">
      <alignment vertical="center"/>
    </xf>
    <xf numFmtId="49" fontId="3" fillId="0" borderId="21" xfId="0" applyNumberFormat="1" applyFont="1" applyBorder="1" applyProtection="1">
      <alignment vertical="center"/>
    </xf>
    <xf numFmtId="176" fontId="3" fillId="0" borderId="0" xfId="0" applyNumberFormat="1" applyFont="1" applyProtection="1">
      <alignment vertical="center"/>
    </xf>
    <xf numFmtId="49" fontId="3" fillId="0" borderId="24" xfId="0" applyNumberFormat="1" applyFont="1" applyBorder="1" applyProtection="1">
      <alignment vertical="center"/>
    </xf>
    <xf numFmtId="181" fontId="3" fillId="0" borderId="0" xfId="1" applyNumberFormat="1" applyFont="1" applyAlignment="1" applyProtection="1">
      <alignment horizontal="right" vertical="center"/>
    </xf>
    <xf numFmtId="177" fontId="3" fillId="0" borderId="0" xfId="1" applyNumberFormat="1" applyFont="1" applyAlignment="1" applyProtection="1">
      <alignment horizontal="right" vertical="center"/>
    </xf>
    <xf numFmtId="0" fontId="19" fillId="0" borderId="0" xfId="2" applyFont="1" applyAlignment="1" applyProtection="1">
      <alignment horizontal="left" vertical="center" wrapText="1"/>
    </xf>
    <xf numFmtId="0" fontId="3" fillId="0" borderId="23" xfId="0" applyFont="1" applyBorder="1" applyAlignment="1" applyProtection="1">
      <alignment horizontal="left" vertical="center"/>
    </xf>
    <xf numFmtId="0" fontId="3" fillId="0" borderId="1" xfId="0" applyFont="1" applyBorder="1" applyAlignment="1" applyProtection="1">
      <alignment horizontal="left" vertical="center"/>
    </xf>
    <xf numFmtId="0" fontId="3" fillId="0" borderId="2" xfId="0" applyFont="1" applyBorder="1" applyAlignment="1" applyProtection="1">
      <alignment horizontal="left" vertical="center"/>
    </xf>
    <xf numFmtId="0" fontId="3" fillId="0" borderId="18" xfId="2" applyFont="1" applyBorder="1" applyAlignment="1" applyProtection="1">
      <alignment horizontal="center" vertical="center"/>
    </xf>
    <xf numFmtId="0" fontId="3" fillId="0" borderId="19" xfId="2" applyFont="1" applyBorder="1" applyAlignment="1" applyProtection="1">
      <alignment horizontal="center" vertical="center"/>
    </xf>
    <xf numFmtId="0" fontId="3" fillId="0" borderId="21" xfId="2" applyFont="1" applyBorder="1" applyAlignment="1" applyProtection="1">
      <alignment horizontal="center" vertical="center"/>
    </xf>
    <xf numFmtId="49" fontId="3" fillId="0" borderId="23" xfId="0" applyNumberFormat="1" applyFont="1" applyBorder="1" applyAlignment="1" applyProtection="1">
      <alignment horizontal="left" vertical="center"/>
    </xf>
    <xf numFmtId="49" fontId="3" fillId="0" borderId="1" xfId="0" applyNumberFormat="1" applyFont="1" applyBorder="1" applyAlignment="1" applyProtection="1">
      <alignment horizontal="left" vertical="center"/>
    </xf>
    <xf numFmtId="49" fontId="3" fillId="0" borderId="2" xfId="0" applyNumberFormat="1" applyFont="1" applyBorder="1" applyAlignment="1" applyProtection="1">
      <alignment horizontal="left" vertical="center"/>
    </xf>
    <xf numFmtId="0" fontId="3" fillId="0" borderId="18"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21" xfId="0" applyFont="1" applyBorder="1" applyAlignment="1" applyProtection="1">
      <alignment horizontal="center" vertical="center"/>
    </xf>
    <xf numFmtId="179" fontId="3" fillId="0" borderId="24" xfId="0" applyNumberFormat="1" applyFont="1" applyBorder="1" applyProtection="1">
      <alignment vertical="center"/>
    </xf>
    <xf numFmtId="0" fontId="3" fillId="0" borderId="13" xfId="0" applyFont="1" applyBorder="1" applyAlignment="1" applyProtection="1">
      <alignment horizontal="left" vertical="center"/>
    </xf>
    <xf numFmtId="0" fontId="3" fillId="0" borderId="4" xfId="0" applyFont="1" applyBorder="1" applyAlignment="1" applyProtection="1">
      <alignment horizontal="left" vertical="center"/>
    </xf>
    <xf numFmtId="0" fontId="3" fillId="0" borderId="6" xfId="0" applyFont="1" applyBorder="1" applyAlignment="1" applyProtection="1">
      <alignment horizontal="left" vertical="center"/>
    </xf>
    <xf numFmtId="49" fontId="3" fillId="3" borderId="13" xfId="0" applyNumberFormat="1" applyFont="1" applyFill="1" applyBorder="1" applyAlignment="1" applyProtection="1">
      <alignment horizontal="center" vertical="center"/>
    </xf>
    <xf numFmtId="49" fontId="3" fillId="3" borderId="4" xfId="0" applyNumberFormat="1" applyFont="1" applyFill="1" applyBorder="1" applyAlignment="1" applyProtection="1">
      <alignment horizontal="center" vertical="center"/>
    </xf>
    <xf numFmtId="49" fontId="3" fillId="3" borderId="6" xfId="0" applyNumberFormat="1" applyFont="1" applyFill="1" applyBorder="1" applyAlignment="1" applyProtection="1">
      <alignment horizontal="center" vertical="center"/>
    </xf>
    <xf numFmtId="0" fontId="3" fillId="3" borderId="13" xfId="0" applyFont="1" applyFill="1" applyBorder="1" applyAlignment="1" applyProtection="1">
      <alignment horizontal="center" vertical="center"/>
    </xf>
    <xf numFmtId="0" fontId="3" fillId="3" borderId="4" xfId="0" applyFont="1" applyFill="1" applyBorder="1" applyAlignment="1" applyProtection="1">
      <alignment horizontal="center" vertical="center"/>
    </xf>
    <xf numFmtId="0" fontId="3" fillId="3" borderId="6" xfId="0" applyFont="1" applyFill="1" applyBorder="1" applyAlignment="1" applyProtection="1">
      <alignment horizontal="center" vertical="center"/>
    </xf>
    <xf numFmtId="0" fontId="3" fillId="0" borderId="14" xfId="0" applyFont="1" applyBorder="1" applyAlignment="1" applyProtection="1">
      <alignment horizontal="left" vertical="center"/>
    </xf>
    <xf numFmtId="0" fontId="3" fillId="0" borderId="8" xfId="0" applyFont="1" applyBorder="1" applyAlignment="1" applyProtection="1">
      <alignment horizontal="left" vertical="center"/>
    </xf>
    <xf numFmtId="0" fontId="3" fillId="0" borderId="10" xfId="0" applyFont="1" applyBorder="1" applyAlignment="1" applyProtection="1">
      <alignment horizontal="left" vertical="center"/>
    </xf>
    <xf numFmtId="0" fontId="3" fillId="3" borderId="14"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3" fillId="3" borderId="10" xfId="0" applyFont="1" applyFill="1" applyBorder="1" applyAlignment="1" applyProtection="1">
      <alignment horizontal="center" vertical="center"/>
    </xf>
    <xf numFmtId="38" fontId="3" fillId="0" borderId="31" xfId="0" applyNumberFormat="1" applyFont="1" applyBorder="1" applyAlignment="1" applyProtection="1">
      <alignment horizontal="right" vertical="center"/>
    </xf>
    <xf numFmtId="38" fontId="3" fillId="0" borderId="32" xfId="0" applyNumberFormat="1" applyFont="1" applyBorder="1" applyAlignment="1" applyProtection="1">
      <alignment horizontal="right" vertical="center"/>
    </xf>
    <xf numFmtId="0" fontId="20" fillId="0" borderId="24" xfId="0" applyFont="1" applyBorder="1" applyProtection="1">
      <alignment vertical="center"/>
    </xf>
    <xf numFmtId="0" fontId="3" fillId="0" borderId="27" xfId="0" applyFont="1" applyBorder="1" applyAlignment="1" applyProtection="1">
      <alignment horizontal="left" vertical="center"/>
    </xf>
    <xf numFmtId="0" fontId="3" fillId="0" borderId="26" xfId="0" applyFont="1" applyBorder="1" applyAlignment="1" applyProtection="1">
      <alignment horizontal="left" vertical="center"/>
    </xf>
    <xf numFmtId="0" fontId="3" fillId="0" borderId="28" xfId="0" applyFont="1" applyBorder="1" applyAlignment="1" applyProtection="1">
      <alignment horizontal="left" vertical="center"/>
    </xf>
    <xf numFmtId="0" fontId="20" fillId="0" borderId="10" xfId="0" applyFont="1" applyBorder="1" applyProtection="1">
      <alignment vertical="center"/>
    </xf>
    <xf numFmtId="0" fontId="3" fillId="0" borderId="20" xfId="0" applyFont="1" applyBorder="1" applyAlignment="1" applyProtection="1">
      <alignment horizontal="left" vertical="top"/>
    </xf>
    <xf numFmtId="0" fontId="3" fillId="0" borderId="16" xfId="0" applyFont="1" applyBorder="1" applyAlignment="1" applyProtection="1">
      <alignment horizontal="left" vertical="top"/>
    </xf>
    <xf numFmtId="0" fontId="3" fillId="0" borderId="17" xfId="0" applyFont="1" applyBorder="1" applyAlignment="1" applyProtection="1">
      <alignment horizontal="left" vertical="top"/>
    </xf>
    <xf numFmtId="0" fontId="20" fillId="0" borderId="17" xfId="0" applyFont="1" applyBorder="1" applyProtection="1">
      <alignment vertical="center"/>
    </xf>
    <xf numFmtId="0" fontId="3" fillId="0" borderId="0" xfId="0" applyFont="1" applyAlignment="1" applyProtection="1">
      <alignment horizontal="left" vertical="top"/>
    </xf>
    <xf numFmtId="177" fontId="3" fillId="0" borderId="13" xfId="1" applyNumberFormat="1" applyFont="1" applyBorder="1" applyAlignment="1" applyProtection="1">
      <alignment horizontal="left" vertical="center"/>
    </xf>
    <xf numFmtId="177" fontId="3" fillId="0" borderId="4" xfId="1" applyNumberFormat="1" applyFont="1" applyBorder="1" applyAlignment="1" applyProtection="1">
      <alignment horizontal="left" vertical="center"/>
    </xf>
    <xf numFmtId="177" fontId="3" fillId="0" borderId="6" xfId="1" applyNumberFormat="1" applyFont="1" applyBorder="1" applyAlignment="1" applyProtection="1">
      <alignment horizontal="left" vertical="center"/>
    </xf>
    <xf numFmtId="177" fontId="3" fillId="0" borderId="14" xfId="1" applyNumberFormat="1" applyFont="1" applyBorder="1" applyAlignment="1" applyProtection="1">
      <alignment horizontal="left" vertical="center"/>
    </xf>
    <xf numFmtId="177" fontId="3" fillId="0" borderId="8" xfId="1" applyNumberFormat="1" applyFont="1" applyBorder="1" applyAlignment="1" applyProtection="1">
      <alignment horizontal="left" vertical="center"/>
    </xf>
    <xf numFmtId="177" fontId="3" fillId="0" borderId="10" xfId="1" applyNumberFormat="1" applyFont="1" applyBorder="1" applyAlignment="1" applyProtection="1">
      <alignment horizontal="left" vertical="center"/>
    </xf>
    <xf numFmtId="181" fontId="3" fillId="0" borderId="14" xfId="1" applyNumberFormat="1" applyFont="1" applyBorder="1" applyAlignment="1" applyProtection="1">
      <alignment horizontal="left" vertical="center"/>
    </xf>
    <xf numFmtId="181" fontId="3" fillId="0" borderId="8" xfId="1" applyNumberFormat="1" applyFont="1" applyBorder="1" applyAlignment="1" applyProtection="1">
      <alignment horizontal="left" vertical="center"/>
    </xf>
    <xf numFmtId="181" fontId="3" fillId="0" borderId="10" xfId="1" applyNumberFormat="1" applyFont="1" applyBorder="1" applyAlignment="1" applyProtection="1">
      <alignment horizontal="left" vertical="center"/>
    </xf>
    <xf numFmtId="38" fontId="13" fillId="0" borderId="14" xfId="1" applyNumberFormat="1" applyFont="1" applyBorder="1" applyAlignment="1" applyProtection="1">
      <alignment horizontal="right" vertical="center"/>
    </xf>
    <xf numFmtId="181" fontId="13" fillId="0" borderId="8" xfId="1" applyNumberFormat="1" applyFont="1" applyBorder="1" applyAlignment="1" applyProtection="1">
      <alignment horizontal="right" vertical="center"/>
    </xf>
    <xf numFmtId="181" fontId="13" fillId="0" borderId="10" xfId="1" applyNumberFormat="1" applyFont="1" applyBorder="1" applyAlignment="1" applyProtection="1">
      <alignment horizontal="right" vertical="center"/>
    </xf>
    <xf numFmtId="177" fontId="13" fillId="0" borderId="15" xfId="1" applyNumberFormat="1" applyFont="1" applyBorder="1" applyAlignment="1" applyProtection="1">
      <alignment horizontal="left" vertical="center"/>
    </xf>
    <xf numFmtId="177" fontId="3" fillId="0" borderId="11" xfId="1" applyNumberFormat="1" applyFont="1" applyBorder="1" applyAlignment="1" applyProtection="1">
      <alignment horizontal="left" vertical="center"/>
    </xf>
    <xf numFmtId="177" fontId="3" fillId="0" borderId="12" xfId="1" applyNumberFormat="1" applyFont="1" applyBorder="1" applyAlignment="1" applyProtection="1">
      <alignment horizontal="left" vertical="center"/>
    </xf>
    <xf numFmtId="0" fontId="16" fillId="0" borderId="0" xfId="0" applyFont="1" applyAlignment="1" applyProtection="1">
      <alignment horizontal="left" vertical="top"/>
    </xf>
    <xf numFmtId="177" fontId="3" fillId="0" borderId="0" xfId="1" applyNumberFormat="1" applyFont="1" applyAlignment="1" applyProtection="1">
      <alignment vertical="top"/>
    </xf>
    <xf numFmtId="177" fontId="3" fillId="0" borderId="0" xfId="1" applyNumberFormat="1" applyFont="1" applyProtection="1">
      <alignment vertical="center"/>
    </xf>
    <xf numFmtId="181" fontId="3" fillId="0" borderId="0" xfId="1" applyNumberFormat="1" applyFont="1" applyProtection="1">
      <alignment vertical="center"/>
    </xf>
    <xf numFmtId="0" fontId="19" fillId="0" borderId="0" xfId="0" applyFont="1" applyAlignment="1" applyProtection="1">
      <alignment horizontal="left" vertical="top" wrapText="1"/>
    </xf>
    <xf numFmtId="176" fontId="14" fillId="0" borderId="16" xfId="0" applyNumberFormat="1" applyFont="1" applyBorder="1" applyAlignment="1" applyProtection="1">
      <alignment vertical="top"/>
    </xf>
    <xf numFmtId="176" fontId="14" fillId="0" borderId="0" xfId="0" applyNumberFormat="1" applyFont="1" applyAlignment="1" applyProtection="1">
      <alignment vertical="top"/>
    </xf>
    <xf numFmtId="177" fontId="3" fillId="0" borderId="0" xfId="0" applyNumberFormat="1" applyFont="1" applyProtection="1">
      <alignment vertical="center"/>
    </xf>
    <xf numFmtId="0" fontId="15" fillId="0" borderId="20" xfId="0" applyFont="1" applyBorder="1" applyProtection="1">
      <alignment vertical="center"/>
    </xf>
    <xf numFmtId="176" fontId="3" fillId="0" borderId="0" xfId="2" applyNumberFormat="1" applyFont="1" applyProtection="1">
      <alignment vertical="center"/>
    </xf>
    <xf numFmtId="181" fontId="3" fillId="0" borderId="0" xfId="2" applyNumberFormat="1" applyFont="1" applyProtection="1">
      <alignment vertical="center"/>
    </xf>
    <xf numFmtId="181" fontId="3" fillId="0" borderId="19" xfId="0" applyNumberFormat="1" applyFont="1" applyBorder="1" applyProtection="1">
      <alignment vertical="center"/>
    </xf>
    <xf numFmtId="49" fontId="3" fillId="0" borderId="0" xfId="0" applyNumberFormat="1" applyFont="1" applyAlignment="1" applyProtection="1">
      <alignment horizontal="right" vertical="center"/>
    </xf>
    <xf numFmtId="0" fontId="19" fillId="0" borderId="0" xfId="0" applyFont="1" applyAlignment="1" applyProtection="1">
      <alignment vertical="top"/>
    </xf>
    <xf numFmtId="0" fontId="16" fillId="0" borderId="0" xfId="0" applyFont="1" applyAlignment="1" applyProtection="1">
      <alignment horizontal="left" vertical="center" wrapText="1"/>
    </xf>
    <xf numFmtId="0" fontId="3" fillId="0" borderId="29" xfId="0" applyFont="1" applyBorder="1" applyAlignment="1" applyProtection="1">
      <alignment horizontal="left" vertical="center"/>
    </xf>
    <xf numFmtId="49" fontId="3" fillId="0" borderId="30" xfId="0" applyNumberFormat="1" applyFont="1" applyBorder="1" applyAlignment="1" applyProtection="1">
      <alignment horizontal="center" vertical="center"/>
    </xf>
    <xf numFmtId="49" fontId="3" fillId="0" borderId="1" xfId="0" applyNumberFormat="1" applyFont="1" applyBorder="1" applyAlignment="1" applyProtection="1">
      <alignment horizontal="center" vertical="center"/>
    </xf>
    <xf numFmtId="49" fontId="3" fillId="0" borderId="30" xfId="0" applyNumberFormat="1" applyFont="1" applyBorder="1" applyAlignment="1" applyProtection="1">
      <alignment horizontal="left" vertical="center" wrapText="1"/>
    </xf>
    <xf numFmtId="49" fontId="3" fillId="0" borderId="29" xfId="0" applyNumberFormat="1" applyFont="1" applyBorder="1" applyAlignment="1" applyProtection="1">
      <alignment horizontal="left" vertical="center" wrapText="1"/>
    </xf>
    <xf numFmtId="38" fontId="3" fillId="0" borderId="30" xfId="0" applyNumberFormat="1" applyFont="1" applyBorder="1" applyAlignment="1" applyProtection="1">
      <alignment horizontal="center" vertical="center" wrapText="1"/>
    </xf>
    <xf numFmtId="38" fontId="3" fillId="0" borderId="1" xfId="0" applyNumberFormat="1" applyFont="1" applyBorder="1" applyAlignment="1" applyProtection="1">
      <alignment horizontal="center" vertical="center" wrapText="1"/>
    </xf>
    <xf numFmtId="38" fontId="3" fillId="0" borderId="29" xfId="0" applyNumberFormat="1" applyFont="1" applyBorder="1" applyAlignment="1" applyProtection="1">
      <alignment horizontal="center" vertical="center" wrapText="1"/>
    </xf>
    <xf numFmtId="0" fontId="3" fillId="0" borderId="30" xfId="2" applyFont="1" applyBorder="1" applyAlignment="1" applyProtection="1">
      <alignment horizontal="left" vertical="center" wrapText="1"/>
    </xf>
    <xf numFmtId="0" fontId="3" fillId="0" borderId="1" xfId="2" applyFont="1" applyBorder="1" applyAlignment="1" applyProtection="1">
      <alignment horizontal="left" vertical="center" wrapText="1"/>
    </xf>
    <xf numFmtId="0" fontId="3" fillId="0" borderId="29" xfId="2" applyFont="1" applyBorder="1" applyAlignment="1" applyProtection="1">
      <alignment horizontal="left" vertical="center" wrapText="1"/>
    </xf>
    <xf numFmtId="0" fontId="3" fillId="0" borderId="30" xfId="2" applyFont="1" applyBorder="1" applyAlignment="1" applyProtection="1">
      <alignment vertical="center" wrapText="1"/>
    </xf>
    <xf numFmtId="0" fontId="3" fillId="0" borderId="2" xfId="2" applyFont="1" applyBorder="1" applyAlignment="1" applyProtection="1">
      <alignment vertical="center" wrapText="1"/>
    </xf>
    <xf numFmtId="49" fontId="3" fillId="0" borderId="25" xfId="0" applyNumberFormat="1" applyFont="1" applyBorder="1" applyAlignment="1" applyProtection="1">
      <alignment horizontal="center" vertical="center"/>
    </xf>
    <xf numFmtId="0" fontId="3" fillId="0" borderId="3" xfId="2" applyFont="1" applyBorder="1" applyProtection="1">
      <alignment vertical="center"/>
    </xf>
    <xf numFmtId="0" fontId="3" fillId="0" borderId="4" xfId="2" applyFont="1" applyBorder="1" applyProtection="1">
      <alignment vertical="center"/>
    </xf>
    <xf numFmtId="0" fontId="3" fillId="0" borderId="5" xfId="2" applyFont="1" applyBorder="1" applyProtection="1">
      <alignment vertical="center"/>
    </xf>
    <xf numFmtId="49" fontId="3" fillId="0" borderId="14" xfId="0" applyNumberFormat="1" applyFont="1" applyBorder="1" applyAlignment="1" applyProtection="1">
      <alignment horizontal="center" vertical="center"/>
    </xf>
    <xf numFmtId="0" fontId="3" fillId="0" borderId="7" xfId="2" applyFont="1" applyBorder="1" applyProtection="1">
      <alignment vertical="center"/>
    </xf>
    <xf numFmtId="0" fontId="3" fillId="0" borderId="8" xfId="2" applyFont="1" applyBorder="1" applyProtection="1">
      <alignment vertical="center"/>
    </xf>
    <xf numFmtId="0" fontId="3" fillId="0" borderId="9" xfId="2" applyFont="1" applyBorder="1" applyProtection="1">
      <alignment vertical="center"/>
    </xf>
    <xf numFmtId="49" fontId="3" fillId="0" borderId="15" xfId="0" applyNumberFormat="1" applyFont="1" applyBorder="1" applyAlignment="1" applyProtection="1">
      <alignment horizontal="center" vertical="center"/>
    </xf>
    <xf numFmtId="0" fontId="3" fillId="0" borderId="33" xfId="2" applyFont="1" applyBorder="1" applyProtection="1">
      <alignment vertical="center"/>
    </xf>
    <xf numFmtId="0" fontId="3" fillId="0" borderId="11" xfId="2" applyFont="1" applyBorder="1" applyProtection="1">
      <alignment vertical="center"/>
    </xf>
    <xf numFmtId="0" fontId="3" fillId="0" borderId="34" xfId="2" applyFont="1" applyBorder="1" applyProtection="1">
      <alignment vertical="center"/>
    </xf>
    <xf numFmtId="49" fontId="13" fillId="3" borderId="33" xfId="1" applyNumberFormat="1" applyFont="1" applyFill="1" applyBorder="1" applyAlignment="1" applyProtection="1">
      <alignment horizontal="left" vertical="center"/>
    </xf>
    <xf numFmtId="49" fontId="13" fillId="3" borderId="34" xfId="1" applyNumberFormat="1" applyFont="1" applyFill="1" applyBorder="1" applyAlignment="1" applyProtection="1">
      <alignment horizontal="left" vertical="center"/>
    </xf>
    <xf numFmtId="38" fontId="13" fillId="3" borderId="33" xfId="1" applyNumberFormat="1" applyFont="1" applyFill="1" applyBorder="1" applyAlignment="1" applyProtection="1">
      <alignment horizontal="right" vertical="center"/>
    </xf>
    <xf numFmtId="38" fontId="13" fillId="3" borderId="34" xfId="1" applyNumberFormat="1" applyFont="1" applyFill="1" applyBorder="1" applyAlignment="1" applyProtection="1">
      <alignment horizontal="right" vertical="center"/>
    </xf>
    <xf numFmtId="49" fontId="13" fillId="3" borderId="33" xfId="0" applyNumberFormat="1" applyFont="1" applyFill="1" applyBorder="1" applyAlignment="1" applyProtection="1">
      <alignment horizontal="left" vertical="center"/>
    </xf>
    <xf numFmtId="49" fontId="13" fillId="3" borderId="11" xfId="0" applyNumberFormat="1" applyFont="1" applyFill="1" applyBorder="1" applyAlignment="1" applyProtection="1">
      <alignment horizontal="left" vertical="center"/>
    </xf>
    <xf numFmtId="49" fontId="13" fillId="3" borderId="34" xfId="0" applyNumberFormat="1" applyFont="1" applyFill="1" applyBorder="1" applyAlignment="1" applyProtection="1">
      <alignment horizontal="left" vertical="center"/>
    </xf>
    <xf numFmtId="176" fontId="3" fillId="0" borderId="16" xfId="0" applyNumberFormat="1" applyFont="1" applyBorder="1" applyProtection="1">
      <alignment vertical="center"/>
    </xf>
    <xf numFmtId="0" fontId="6" fillId="0" borderId="0" xfId="1" applyNumberFormat="1" applyFont="1" applyAlignment="1" applyProtection="1">
      <alignment horizontal="right" vertical="top"/>
    </xf>
    <xf numFmtId="0" fontId="3" fillId="0" borderId="0" xfId="6" applyNumberFormat="1" applyFont="1" applyProtection="1">
      <alignment vertical="center"/>
    </xf>
    <xf numFmtId="0" fontId="3" fillId="0" borderId="0" xfId="1" applyNumberFormat="1" applyFont="1" applyProtection="1">
      <alignment vertical="center"/>
    </xf>
    <xf numFmtId="0" fontId="3" fillId="0" borderId="0" xfId="1" applyNumberFormat="1" applyFont="1" applyAlignment="1" applyProtection="1">
      <alignment vertical="center"/>
    </xf>
  </cellXfs>
  <cellStyles count="8">
    <cellStyle name="桁区切り 2" xfId="4" xr:uid="{00000000-0005-0000-0000-000001000000}"/>
    <cellStyle name="桁区切り 3" xfId="7" xr:uid="{00000000-0005-0000-0000-000002000000}"/>
    <cellStyle name="標準" xfId="0" builtinId="0"/>
    <cellStyle name="標準 3 3" xfId="3" xr:uid="{00000000-0005-0000-0000-000004000000}"/>
    <cellStyle name="標準 5" xfId="2" xr:uid="{00000000-0005-0000-0000-000005000000}"/>
    <cellStyle name="標準 5 2" xfId="1" xr:uid="{00000000-0005-0000-0000-000006000000}"/>
    <cellStyle name="標準 5 2 2" xfId="6" xr:uid="{00000000-0005-0000-0000-000007000000}"/>
    <cellStyle name="標準 9" xfId="5" xr:uid="{00000000-0005-0000-0000-000008000000}"/>
  </cellStyles>
  <dxfs count="230">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FFCCFF"/>
      <color rgb="FFCCEDFC"/>
      <color rgb="FFEEAAFC"/>
      <color rgb="FF000000"/>
      <color rgb="FFFF0000"/>
      <color rgb="FFA6A6A6"/>
      <color rgb="FFE2EFDA"/>
      <color rgb="FFFFE699"/>
      <color rgb="FFC6E0B4"/>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A247"/>
  <sheetViews>
    <sheetView showGridLines="0" tabSelected="1" topLeftCell="B1" zoomScaleNormal="100" workbookViewId="0">
      <selection activeCell="B1" sqref="B1"/>
    </sheetView>
  </sheetViews>
  <sheetFormatPr defaultColWidth="9" defaultRowHeight="13.5" x14ac:dyDescent="0.15"/>
  <cols>
    <col min="1" max="1" width="10.375" style="83" hidden="1" customWidth="1"/>
    <col min="2" max="3" width="1.625" style="83" customWidth="1"/>
    <col min="4" max="5" width="5.625" style="83" customWidth="1"/>
    <col min="6" max="6" width="6.625" style="83" customWidth="1"/>
    <col min="7" max="7" width="6.125" style="83" customWidth="1"/>
    <col min="8" max="8" width="2.625" style="83" customWidth="1"/>
    <col min="9" max="9" width="1.625" style="83" customWidth="1"/>
    <col min="10" max="10" width="8.125" style="83" customWidth="1"/>
    <col min="11" max="13" width="5.625" style="83" customWidth="1"/>
    <col min="14" max="15" width="6.125" style="83" customWidth="1"/>
    <col min="16" max="16" width="8.625" style="83" customWidth="1"/>
    <col min="17" max="22" width="6.625" style="83" customWidth="1"/>
    <col min="23" max="23" width="1.625" style="83" customWidth="1"/>
    <col min="24" max="24" width="19.125" style="83" customWidth="1"/>
    <col min="25" max="25" width="3.625" style="83" customWidth="1"/>
    <col min="26" max="26" width="2.625" style="83" customWidth="1"/>
    <col min="27" max="27" width="3.625" style="83" customWidth="1"/>
    <col min="28" max="16384" width="9" style="83"/>
  </cols>
  <sheetData>
    <row r="1" spans="1:27" ht="30" customHeight="1" x14ac:dyDescent="0.15">
      <c r="A1" s="281" t="s">
        <v>209</v>
      </c>
      <c r="B1" s="81"/>
      <c r="C1" s="82" t="s">
        <v>207</v>
      </c>
      <c r="D1" s="82"/>
      <c r="Q1" s="84"/>
      <c r="R1" s="84"/>
      <c r="T1" s="85"/>
      <c r="U1" s="85"/>
      <c r="V1" s="85"/>
      <c r="W1" s="280" t="s">
        <v>213</v>
      </c>
      <c r="X1" s="86"/>
      <c r="Y1" s="86"/>
      <c r="Z1" s="86"/>
      <c r="AA1" s="84"/>
    </row>
    <row r="2" spans="1:27" ht="15" hidden="1" customHeight="1" x14ac:dyDescent="0.15">
      <c r="A2" s="281" t="s">
        <v>67</v>
      </c>
      <c r="B2" s="81"/>
      <c r="C2" s="87"/>
      <c r="D2" s="87"/>
      <c r="AA2" s="84"/>
    </row>
    <row r="3" spans="1:27" ht="30" customHeight="1" x14ac:dyDescent="0.15">
      <c r="A3" s="282" t="s">
        <v>214</v>
      </c>
      <c r="B3" s="88"/>
      <c r="C3" s="83" t="s">
        <v>210</v>
      </c>
      <c r="AA3" s="84"/>
    </row>
    <row r="4" spans="1:27" ht="5.25" customHeight="1" x14ac:dyDescent="0.15">
      <c r="A4" s="88"/>
      <c r="B4" s="88"/>
      <c r="C4" s="89"/>
      <c r="D4" s="90"/>
      <c r="E4" s="90"/>
      <c r="F4" s="90"/>
      <c r="G4" s="90"/>
      <c r="H4" s="90"/>
      <c r="I4" s="90"/>
      <c r="J4" s="90"/>
      <c r="K4" s="90"/>
      <c r="L4" s="90"/>
      <c r="M4" s="90"/>
      <c r="N4" s="90"/>
      <c r="O4" s="90"/>
      <c r="P4" s="90"/>
      <c r="Q4" s="90"/>
      <c r="R4" s="90"/>
      <c r="S4" s="90"/>
      <c r="T4" s="90"/>
      <c r="U4" s="90"/>
      <c r="V4" s="90"/>
      <c r="W4" s="90"/>
      <c r="X4" s="90"/>
      <c r="Y4" s="90"/>
      <c r="Z4" s="91"/>
    </row>
    <row r="5" spans="1:27" ht="15" customHeight="1" x14ac:dyDescent="0.15">
      <c r="A5" s="88"/>
      <c r="B5" s="92"/>
      <c r="C5" s="93" t="s">
        <v>205</v>
      </c>
      <c r="D5" s="94"/>
      <c r="E5" s="94"/>
      <c r="F5" s="94"/>
      <c r="G5" s="94"/>
      <c r="H5" s="94"/>
      <c r="I5" s="94"/>
      <c r="J5" s="94"/>
      <c r="K5" s="94"/>
      <c r="L5" s="94"/>
      <c r="M5" s="94"/>
      <c r="N5" s="94"/>
      <c r="O5" s="94"/>
      <c r="P5" s="94"/>
      <c r="Q5" s="94"/>
      <c r="R5" s="94"/>
      <c r="S5" s="94"/>
      <c r="T5" s="94"/>
      <c r="U5" s="94"/>
      <c r="V5" s="94"/>
      <c r="W5" s="94"/>
      <c r="X5" s="94"/>
      <c r="Y5" s="94"/>
      <c r="Z5" s="95"/>
    </row>
    <row r="6" spans="1:27" ht="15" customHeight="1" x14ac:dyDescent="0.15">
      <c r="A6" s="88"/>
      <c r="B6" s="88"/>
      <c r="C6" s="93" t="s">
        <v>206</v>
      </c>
      <c r="D6" s="94"/>
      <c r="E6" s="94"/>
      <c r="F6" s="94"/>
      <c r="G6" s="94"/>
      <c r="H6" s="94"/>
      <c r="I6" s="94"/>
      <c r="J6" s="94"/>
      <c r="K6" s="94"/>
      <c r="L6" s="94"/>
      <c r="M6" s="94"/>
      <c r="N6" s="94"/>
      <c r="O6" s="94"/>
      <c r="P6" s="94"/>
      <c r="Q6" s="94"/>
      <c r="R6" s="94"/>
      <c r="S6" s="94"/>
      <c r="T6" s="94"/>
      <c r="U6" s="94"/>
      <c r="V6" s="94"/>
      <c r="W6" s="94"/>
      <c r="X6" s="94"/>
      <c r="Y6" s="94"/>
      <c r="Z6" s="95"/>
    </row>
    <row r="7" spans="1:27" ht="15" customHeight="1" x14ac:dyDescent="0.15">
      <c r="A7" s="88"/>
      <c r="B7" s="88"/>
      <c r="C7" s="93" t="s">
        <v>13</v>
      </c>
      <c r="D7" s="94"/>
      <c r="E7" s="94"/>
      <c r="F7" s="94"/>
      <c r="G7" s="94"/>
      <c r="H7" s="94"/>
      <c r="I7" s="94"/>
      <c r="J7" s="94"/>
      <c r="K7" s="94"/>
      <c r="L7" s="94"/>
      <c r="M7" s="94"/>
      <c r="N7" s="94"/>
      <c r="O7" s="94"/>
      <c r="P7" s="94"/>
      <c r="Q7" s="94"/>
      <c r="R7" s="94"/>
      <c r="S7" s="94"/>
      <c r="T7" s="94"/>
      <c r="U7" s="94"/>
      <c r="V7" s="94"/>
      <c r="W7" s="94"/>
      <c r="X7" s="94"/>
      <c r="Y7" s="94"/>
      <c r="Z7" s="95"/>
    </row>
    <row r="8" spans="1:27" ht="15" customHeight="1" x14ac:dyDescent="0.15">
      <c r="A8" s="88"/>
      <c r="B8" s="88"/>
      <c r="C8" s="93" t="s">
        <v>14</v>
      </c>
      <c r="D8" s="94"/>
      <c r="E8" s="94"/>
      <c r="F8" s="94"/>
      <c r="G8" s="94"/>
      <c r="H8" s="94"/>
      <c r="I8" s="94"/>
      <c r="J8" s="94"/>
      <c r="K8" s="94"/>
      <c r="L8" s="94"/>
      <c r="M8" s="94"/>
      <c r="N8" s="94"/>
      <c r="O8" s="94"/>
      <c r="P8" s="94"/>
      <c r="Q8" s="94"/>
      <c r="R8" s="94"/>
      <c r="S8" s="94"/>
      <c r="T8" s="94"/>
      <c r="U8" s="94"/>
      <c r="V8" s="94"/>
      <c r="W8" s="94"/>
      <c r="X8" s="94"/>
      <c r="Y8" s="94"/>
      <c r="Z8" s="95"/>
    </row>
    <row r="9" spans="1:27" ht="5.25" customHeight="1" x14ac:dyDescent="0.15">
      <c r="A9" s="88"/>
      <c r="B9" s="88"/>
      <c r="C9" s="96"/>
      <c r="D9" s="97"/>
      <c r="E9" s="97"/>
      <c r="F9" s="97"/>
      <c r="G9" s="97"/>
      <c r="H9" s="97"/>
      <c r="I9" s="97"/>
      <c r="J9" s="97"/>
      <c r="K9" s="97"/>
      <c r="L9" s="97"/>
      <c r="M9" s="97"/>
      <c r="N9" s="97"/>
      <c r="O9" s="97"/>
      <c r="P9" s="97"/>
      <c r="Q9" s="97"/>
      <c r="R9" s="97"/>
      <c r="S9" s="97"/>
      <c r="T9" s="97"/>
      <c r="U9" s="97"/>
      <c r="V9" s="97"/>
      <c r="W9" s="97"/>
      <c r="X9" s="97"/>
      <c r="Y9" s="97"/>
      <c r="Z9" s="98"/>
    </row>
    <row r="10" spans="1:27" ht="30" customHeight="1" x14ac:dyDescent="0.15">
      <c r="A10" s="88"/>
      <c r="B10" s="88"/>
    </row>
    <row r="11" spans="1:27" ht="15" hidden="1" customHeight="1" x14ac:dyDescent="0.15">
      <c r="A11" s="88"/>
      <c r="B11" s="88"/>
    </row>
    <row r="12" spans="1:27" ht="15" hidden="1" customHeight="1" x14ac:dyDescent="0.15">
      <c r="A12" s="88"/>
      <c r="B12" s="88"/>
    </row>
    <row r="13" spans="1:27" ht="20.100000000000001" customHeight="1" x14ac:dyDescent="0.15">
      <c r="A13" s="88"/>
      <c r="B13" s="88"/>
      <c r="C13" s="99" t="s">
        <v>165</v>
      </c>
      <c r="D13" s="100"/>
      <c r="E13" s="100"/>
      <c r="F13" s="100"/>
      <c r="G13" s="100"/>
      <c r="H13" s="101"/>
    </row>
    <row r="14" spans="1:27" ht="15" customHeight="1" x14ac:dyDescent="0.15">
      <c r="A14" s="88"/>
      <c r="B14" s="88"/>
      <c r="C14" s="102"/>
      <c r="D14" s="103"/>
      <c r="E14" s="103"/>
      <c r="F14" s="103"/>
      <c r="G14" s="103"/>
      <c r="H14" s="103"/>
      <c r="I14" s="104"/>
      <c r="J14" s="104"/>
      <c r="K14" s="104"/>
      <c r="L14" s="104"/>
      <c r="M14" s="104"/>
      <c r="N14" s="104"/>
      <c r="O14" s="104"/>
      <c r="P14" s="104"/>
      <c r="Q14" s="104"/>
      <c r="R14" s="104"/>
      <c r="S14" s="104"/>
      <c r="T14" s="104"/>
      <c r="U14" s="104"/>
      <c r="V14" s="104"/>
      <c r="W14" s="104"/>
      <c r="X14" s="104"/>
      <c r="Y14" s="104"/>
      <c r="Z14" s="105"/>
    </row>
    <row r="15" spans="1:27" ht="15.75" hidden="1" customHeight="1" x14ac:dyDescent="0.15">
      <c r="A15" s="88"/>
      <c r="B15" s="88"/>
      <c r="C15" s="106"/>
      <c r="D15" s="107"/>
      <c r="E15" s="108"/>
      <c r="F15" s="108"/>
      <c r="G15" s="108"/>
      <c r="H15" s="108"/>
      <c r="I15" s="109"/>
      <c r="J15" s="110"/>
      <c r="K15" s="110"/>
      <c r="L15" s="110"/>
      <c r="M15" s="110"/>
      <c r="N15" s="110"/>
      <c r="O15" s="110"/>
      <c r="P15" s="110"/>
      <c r="Q15" s="110"/>
      <c r="R15" s="110"/>
      <c r="S15" s="110"/>
      <c r="T15" s="110"/>
      <c r="U15" s="110"/>
      <c r="V15" s="110"/>
      <c r="W15" s="110"/>
      <c r="X15" s="110"/>
      <c r="Y15" s="110"/>
      <c r="Z15" s="111"/>
    </row>
    <row r="16" spans="1:27" ht="15.75" hidden="1" customHeight="1" x14ac:dyDescent="0.15">
      <c r="A16" s="88"/>
      <c r="B16" s="88"/>
      <c r="C16" s="106"/>
      <c r="D16" s="107"/>
      <c r="E16" s="112"/>
      <c r="F16" s="112"/>
      <c r="G16" s="112"/>
      <c r="H16" s="112"/>
      <c r="I16" s="109"/>
      <c r="J16" s="113"/>
      <c r="K16" s="113"/>
      <c r="L16" s="113"/>
      <c r="M16" s="113"/>
      <c r="N16" s="113"/>
      <c r="O16" s="113"/>
      <c r="P16" s="113"/>
      <c r="Q16" s="113"/>
      <c r="R16" s="113"/>
      <c r="S16" s="113"/>
      <c r="T16" s="113"/>
      <c r="U16" s="113"/>
      <c r="V16" s="113"/>
      <c r="W16" s="113"/>
      <c r="X16" s="113"/>
      <c r="Y16" s="113"/>
      <c r="Z16" s="111"/>
    </row>
    <row r="17" spans="1:26" ht="15.75" hidden="1" customHeight="1" x14ac:dyDescent="0.15">
      <c r="A17" s="88"/>
      <c r="B17" s="88"/>
      <c r="C17" s="106"/>
      <c r="D17" s="107"/>
      <c r="E17" s="112"/>
      <c r="F17" s="112"/>
      <c r="G17" s="112"/>
      <c r="H17" s="112"/>
      <c r="I17" s="109"/>
      <c r="J17" s="113"/>
      <c r="K17" s="113"/>
      <c r="L17" s="113"/>
      <c r="M17" s="113"/>
      <c r="N17" s="113"/>
      <c r="O17" s="113"/>
      <c r="P17" s="113"/>
      <c r="Q17" s="113"/>
      <c r="R17" s="113"/>
      <c r="S17" s="113"/>
      <c r="T17" s="113"/>
      <c r="U17" s="113"/>
      <c r="V17" s="113"/>
      <c r="W17" s="113"/>
      <c r="X17" s="113"/>
      <c r="Y17" s="113"/>
      <c r="Z17" s="111"/>
    </row>
    <row r="18" spans="1:26" ht="15.75" hidden="1" customHeight="1" x14ac:dyDescent="0.15">
      <c r="A18" s="88"/>
      <c r="B18" s="88"/>
      <c r="C18" s="106"/>
      <c r="D18" s="107"/>
      <c r="E18" s="112"/>
      <c r="F18" s="112"/>
      <c r="G18" s="112"/>
      <c r="H18" s="112"/>
      <c r="I18" s="109"/>
      <c r="J18" s="113"/>
      <c r="K18" s="113"/>
      <c r="L18" s="113"/>
      <c r="M18" s="113"/>
      <c r="N18" s="113"/>
      <c r="O18" s="113"/>
      <c r="P18" s="113"/>
      <c r="Q18" s="113"/>
      <c r="R18" s="113"/>
      <c r="S18" s="113"/>
      <c r="T18" s="113"/>
      <c r="U18" s="113"/>
      <c r="V18" s="113"/>
      <c r="W18" s="113"/>
      <c r="X18" s="113"/>
      <c r="Y18" s="113"/>
      <c r="Z18" s="111"/>
    </row>
    <row r="19" spans="1:26" ht="15.75" hidden="1" customHeight="1" x14ac:dyDescent="0.15">
      <c r="A19" s="88"/>
      <c r="B19" s="88"/>
      <c r="C19" s="106"/>
      <c r="D19" s="107"/>
      <c r="E19" s="112"/>
      <c r="F19" s="112"/>
      <c r="G19" s="112"/>
      <c r="H19" s="112"/>
      <c r="I19" s="109"/>
      <c r="J19" s="113"/>
      <c r="K19" s="113"/>
      <c r="L19" s="113"/>
      <c r="M19" s="113"/>
      <c r="N19" s="113"/>
      <c r="O19" s="113"/>
      <c r="P19" s="113"/>
      <c r="Q19" s="113"/>
      <c r="R19" s="113"/>
      <c r="S19" s="113"/>
      <c r="T19" s="113"/>
      <c r="U19" s="113"/>
      <c r="V19" s="113"/>
      <c r="W19" s="113"/>
      <c r="X19" s="113"/>
      <c r="Y19" s="113"/>
      <c r="Z19" s="111"/>
    </row>
    <row r="20" spans="1:26" ht="20.100000000000001" customHeight="1" x14ac:dyDescent="0.15">
      <c r="A20" s="88">
        <f>IFERROR(IF(TRIM($I20)="",1001,0),3)</f>
        <v>1001</v>
      </c>
      <c r="B20" s="88"/>
      <c r="C20" s="106"/>
      <c r="D20" s="107">
        <v>1</v>
      </c>
      <c r="E20" s="83" t="s">
        <v>0</v>
      </c>
      <c r="I20" s="59"/>
      <c r="J20" s="60"/>
      <c r="K20" s="60"/>
      <c r="L20" s="60"/>
      <c r="M20" s="60"/>
      <c r="N20" s="112"/>
      <c r="O20" s="112"/>
      <c r="P20" s="112"/>
      <c r="Q20" s="112"/>
      <c r="R20" s="112"/>
      <c r="S20" s="112"/>
      <c r="T20" s="112"/>
      <c r="U20" s="112"/>
      <c r="V20" s="112"/>
      <c r="W20" s="112"/>
      <c r="X20" s="112"/>
      <c r="Y20" s="112"/>
      <c r="Z20" s="111"/>
    </row>
    <row r="21" spans="1:26" ht="20.100000000000001" customHeight="1" x14ac:dyDescent="0.15">
      <c r="A21" s="88"/>
      <c r="B21" s="88"/>
      <c r="C21" s="106"/>
      <c r="D21" s="107"/>
      <c r="E21" s="112"/>
      <c r="F21" s="112"/>
      <c r="G21" s="112"/>
      <c r="H21" s="112"/>
      <c r="I21" s="109"/>
      <c r="J21" s="114" t="s">
        <v>196</v>
      </c>
      <c r="K21" s="113"/>
      <c r="L21" s="113"/>
      <c r="M21" s="113"/>
      <c r="N21" s="113"/>
      <c r="O21" s="113"/>
      <c r="P21" s="113"/>
      <c r="Q21" s="113"/>
      <c r="R21" s="113"/>
      <c r="S21" s="113"/>
      <c r="T21" s="113"/>
      <c r="U21" s="113"/>
      <c r="V21" s="113"/>
      <c r="W21" s="113"/>
      <c r="X21" s="113"/>
      <c r="Y21" s="113"/>
      <c r="Z21" s="111"/>
    </row>
    <row r="22" spans="1:26" ht="20.100000000000001" customHeight="1" x14ac:dyDescent="0.15">
      <c r="A22" s="88">
        <f>IFERROR(IF(AND(TRIM($I22)&lt;&gt;"", OR(ISERROR(FIND("@"&amp;LEFT($I22,3)&amp;"@", 都道府県3))=FALSE, ISERROR(FIND("@"&amp;LEFT($I22,4)&amp;"@",都道府県4))=FALSE))=FALSE,1001,0),3)</f>
        <v>1001</v>
      </c>
      <c r="B22" s="88"/>
      <c r="C22" s="106"/>
      <c r="D22" s="107">
        <v>2</v>
      </c>
      <c r="E22" s="83" t="s">
        <v>124</v>
      </c>
      <c r="I22" s="61"/>
      <c r="J22" s="61"/>
      <c r="K22" s="61"/>
      <c r="L22" s="61"/>
      <c r="M22" s="61"/>
      <c r="N22" s="61"/>
      <c r="O22" s="61"/>
      <c r="P22" s="61"/>
      <c r="Q22" s="62"/>
      <c r="R22" s="61"/>
      <c r="S22" s="61"/>
      <c r="T22" s="61"/>
      <c r="U22" s="61"/>
      <c r="V22" s="61"/>
      <c r="W22" s="61"/>
      <c r="X22" s="61"/>
      <c r="Y22" s="61"/>
      <c r="Z22" s="111"/>
    </row>
    <row r="23" spans="1:26" ht="20.100000000000001" customHeight="1" x14ac:dyDescent="0.15">
      <c r="A23" s="88"/>
      <c r="B23" s="88"/>
      <c r="C23" s="106"/>
      <c r="D23" s="107"/>
      <c r="E23" s="112"/>
      <c r="F23" s="112"/>
      <c r="G23" s="112"/>
      <c r="H23" s="112"/>
      <c r="I23" s="109"/>
      <c r="J23" s="114" t="s">
        <v>9</v>
      </c>
      <c r="K23" s="113"/>
      <c r="L23" s="113"/>
      <c r="M23" s="113"/>
      <c r="N23" s="113"/>
      <c r="O23" s="113"/>
      <c r="P23" s="113"/>
      <c r="Q23" s="113"/>
      <c r="R23" s="113"/>
      <c r="S23" s="113"/>
      <c r="T23" s="113"/>
      <c r="U23" s="113"/>
      <c r="V23" s="113"/>
      <c r="W23" s="113"/>
      <c r="X23" s="113"/>
      <c r="Y23" s="113"/>
      <c r="Z23" s="111"/>
    </row>
    <row r="24" spans="1:26" ht="20.100000000000001" customHeight="1" x14ac:dyDescent="0.15">
      <c r="A24" s="88">
        <f>IFERROR(IF(TRIM($I24)="",1001,0),3)</f>
        <v>1001</v>
      </c>
      <c r="B24" s="88"/>
      <c r="C24" s="106"/>
      <c r="D24" s="107">
        <v>3</v>
      </c>
      <c r="E24" s="83" t="s">
        <v>166</v>
      </c>
      <c r="I24" s="56"/>
      <c r="J24" s="56"/>
      <c r="K24" s="56"/>
      <c r="L24" s="56"/>
      <c r="M24" s="56"/>
      <c r="N24" s="56"/>
      <c r="O24" s="56"/>
      <c r="P24" s="56"/>
      <c r="Q24" s="63"/>
      <c r="R24" s="56"/>
      <c r="S24" s="56"/>
      <c r="T24" s="56"/>
      <c r="U24" s="56"/>
      <c r="V24" s="56"/>
      <c r="W24" s="56"/>
      <c r="X24" s="56"/>
      <c r="Y24" s="56"/>
      <c r="Z24" s="111"/>
    </row>
    <row r="25" spans="1:26" ht="20.100000000000001" customHeight="1" x14ac:dyDescent="0.15">
      <c r="A25" s="88"/>
      <c r="B25" s="88"/>
      <c r="C25" s="115"/>
      <c r="D25" s="112"/>
      <c r="E25" s="112"/>
      <c r="F25" s="112"/>
      <c r="G25" s="112"/>
      <c r="H25" s="112"/>
      <c r="I25" s="109"/>
      <c r="J25" s="114" t="s">
        <v>187</v>
      </c>
      <c r="K25" s="113"/>
      <c r="L25" s="113"/>
      <c r="M25" s="113"/>
      <c r="N25" s="113"/>
      <c r="O25" s="113"/>
      <c r="P25" s="113"/>
      <c r="Q25" s="113"/>
      <c r="R25" s="113"/>
      <c r="S25" s="113"/>
      <c r="T25" s="113"/>
      <c r="U25" s="113"/>
      <c r="V25" s="113"/>
      <c r="W25" s="113"/>
      <c r="X25" s="113"/>
      <c r="Y25" s="113"/>
      <c r="Z25" s="111"/>
    </row>
    <row r="26" spans="1:26" ht="20.100000000000001" customHeight="1" x14ac:dyDescent="0.15">
      <c r="A26" s="88">
        <f>IFERROR(IF(TRIM($I26)="",1001,0),3)</f>
        <v>1001</v>
      </c>
      <c r="B26" s="88"/>
      <c r="C26" s="106"/>
      <c r="D26" s="107">
        <v>4</v>
      </c>
      <c r="E26" s="83" t="s">
        <v>1</v>
      </c>
      <c r="I26" s="56"/>
      <c r="J26" s="56"/>
      <c r="K26" s="56"/>
      <c r="L26" s="56"/>
      <c r="M26" s="56"/>
      <c r="N26" s="56"/>
      <c r="O26" s="56"/>
      <c r="P26" s="56"/>
      <c r="Q26" s="63"/>
      <c r="R26" s="56"/>
      <c r="S26" s="56"/>
      <c r="T26" s="56"/>
      <c r="U26" s="56"/>
      <c r="V26" s="56"/>
      <c r="W26" s="56"/>
      <c r="X26" s="56"/>
      <c r="Y26" s="56"/>
      <c r="Z26" s="111"/>
    </row>
    <row r="27" spans="1:26" ht="20.100000000000001" customHeight="1" x14ac:dyDescent="0.15">
      <c r="A27" s="88"/>
      <c r="B27" s="88"/>
      <c r="C27" s="115"/>
      <c r="D27" s="112"/>
      <c r="E27" s="112"/>
      <c r="F27" s="112"/>
      <c r="G27" s="112"/>
      <c r="H27" s="112"/>
      <c r="I27" s="109"/>
      <c r="J27" s="114" t="s">
        <v>188</v>
      </c>
      <c r="K27" s="113"/>
      <c r="L27" s="113"/>
      <c r="M27" s="113"/>
      <c r="N27" s="113"/>
      <c r="O27" s="113"/>
      <c r="P27" s="113"/>
      <c r="Q27" s="116"/>
      <c r="R27" s="113"/>
      <c r="S27" s="113"/>
      <c r="T27" s="113"/>
      <c r="U27" s="113"/>
      <c r="V27" s="113"/>
      <c r="W27" s="113"/>
      <c r="X27" s="113"/>
      <c r="Y27" s="113"/>
      <c r="Z27" s="117"/>
    </row>
    <row r="28" spans="1:26" ht="20.100000000000001" customHeight="1" x14ac:dyDescent="0.15">
      <c r="A28" s="88">
        <f>IFERROR(IF(TRIM($I28)="",1001,0),3)</f>
        <v>1001</v>
      </c>
      <c r="B28" s="88"/>
      <c r="C28" s="106"/>
      <c r="D28" s="107">
        <v>5</v>
      </c>
      <c r="E28" s="83" t="s">
        <v>10</v>
      </c>
      <c r="I28" s="56"/>
      <c r="J28" s="56"/>
      <c r="K28" s="56"/>
      <c r="L28" s="56"/>
      <c r="M28" s="56"/>
      <c r="N28" s="56"/>
      <c r="O28" s="56"/>
      <c r="P28" s="56"/>
      <c r="Q28" s="56"/>
      <c r="R28" s="56"/>
      <c r="S28" s="56"/>
      <c r="T28" s="56"/>
      <c r="U28" s="56"/>
      <c r="V28" s="56"/>
      <c r="W28" s="56"/>
      <c r="X28" s="56"/>
      <c r="Y28" s="56"/>
      <c r="Z28" s="111"/>
    </row>
    <row r="29" spans="1:26" ht="20.100000000000001" customHeight="1" x14ac:dyDescent="0.15">
      <c r="A29" s="88"/>
      <c r="B29" s="88"/>
      <c r="C29" s="115"/>
      <c r="D29" s="112"/>
      <c r="E29" s="112"/>
      <c r="F29" s="112"/>
      <c r="G29" s="112"/>
      <c r="H29" s="112"/>
      <c r="I29" s="109"/>
      <c r="J29" s="114" t="s">
        <v>180</v>
      </c>
      <c r="K29" s="113"/>
      <c r="L29" s="113"/>
      <c r="M29" s="113"/>
      <c r="N29" s="113"/>
      <c r="O29" s="113"/>
      <c r="P29" s="113"/>
      <c r="Q29" s="113"/>
      <c r="R29" s="113"/>
      <c r="S29" s="113"/>
      <c r="T29" s="113"/>
      <c r="U29" s="113"/>
      <c r="V29" s="113"/>
      <c r="W29" s="113"/>
      <c r="X29" s="113"/>
      <c r="Y29" s="113"/>
      <c r="Z29" s="117"/>
    </row>
    <row r="30" spans="1:26" ht="20.100000000000001" customHeight="1" x14ac:dyDescent="0.15">
      <c r="A30" s="88">
        <f>IFERROR(IF(OR(TRIM($I30)="", NOT(OR(IFERROR(SEARCH(" ",$I30),0)&gt;0, IFERROR(SEARCH("　",$I30),0)&gt;0))),1001,0),3)</f>
        <v>1001</v>
      </c>
      <c r="B30" s="88"/>
      <c r="C30" s="106"/>
      <c r="D30" s="107">
        <v>6</v>
      </c>
      <c r="E30" s="83" t="s">
        <v>167</v>
      </c>
      <c r="I30" s="56"/>
      <c r="J30" s="56"/>
      <c r="K30" s="56"/>
      <c r="L30" s="56"/>
      <c r="M30" s="56"/>
      <c r="N30" s="56"/>
      <c r="O30" s="56"/>
      <c r="P30" s="56"/>
      <c r="Q30" s="56"/>
      <c r="R30" s="56"/>
      <c r="S30" s="56"/>
      <c r="T30" s="56"/>
      <c r="U30" s="56"/>
      <c r="V30" s="56"/>
      <c r="W30" s="56"/>
      <c r="X30" s="56"/>
      <c r="Y30" s="56"/>
      <c r="Z30" s="111"/>
    </row>
    <row r="31" spans="1:26" ht="20.100000000000001" customHeight="1" x14ac:dyDescent="0.15">
      <c r="A31" s="88"/>
      <c r="B31" s="88"/>
      <c r="C31" s="115"/>
      <c r="D31" s="112"/>
      <c r="E31" s="112"/>
      <c r="F31" s="112"/>
      <c r="G31" s="112"/>
      <c r="H31" s="112"/>
      <c r="I31" s="118"/>
      <c r="J31" s="114" t="s">
        <v>163</v>
      </c>
      <c r="K31" s="114"/>
      <c r="L31" s="114"/>
      <c r="M31" s="114"/>
      <c r="N31" s="114"/>
      <c r="O31" s="114"/>
      <c r="P31" s="114"/>
      <c r="Q31" s="114"/>
      <c r="R31" s="114"/>
      <c r="S31" s="114"/>
      <c r="T31" s="114"/>
      <c r="U31" s="114"/>
      <c r="V31" s="114"/>
      <c r="W31" s="114"/>
      <c r="X31" s="114"/>
      <c r="Y31" s="114"/>
      <c r="Z31" s="117"/>
    </row>
    <row r="32" spans="1:26" ht="20.100000000000001" customHeight="1" x14ac:dyDescent="0.15">
      <c r="A32" s="88">
        <f>IFERROR(IF(OR(TRIM($I32)="", NOT(OR(IFERROR(SEARCH(" ",$I32),0)&gt;0, IFERROR(SEARCH("　",$I32),0)&gt;0))),1001,0),3)</f>
        <v>1001</v>
      </c>
      <c r="B32" s="88"/>
      <c r="C32" s="106"/>
      <c r="D32" s="107">
        <v>7</v>
      </c>
      <c r="E32" s="83" t="s">
        <v>2</v>
      </c>
      <c r="I32" s="56"/>
      <c r="J32" s="56"/>
      <c r="K32" s="56"/>
      <c r="L32" s="56"/>
      <c r="M32" s="56"/>
      <c r="N32" s="56"/>
      <c r="O32" s="56"/>
      <c r="P32" s="56"/>
      <c r="Q32" s="56"/>
      <c r="R32" s="56"/>
      <c r="S32" s="56"/>
      <c r="T32" s="56"/>
      <c r="U32" s="56"/>
      <c r="V32" s="56"/>
      <c r="W32" s="56"/>
      <c r="X32" s="56"/>
      <c r="Y32" s="56"/>
      <c r="Z32" s="111"/>
    </row>
    <row r="33" spans="1:27" ht="20.100000000000001" customHeight="1" x14ac:dyDescent="0.15">
      <c r="A33" s="88"/>
      <c r="B33" s="88"/>
      <c r="C33" s="115"/>
      <c r="D33" s="112"/>
      <c r="E33" s="112"/>
      <c r="F33" s="112"/>
      <c r="G33" s="112"/>
      <c r="H33" s="112"/>
      <c r="I33" s="118"/>
      <c r="J33" s="114" t="s">
        <v>5</v>
      </c>
      <c r="K33" s="114"/>
      <c r="L33" s="114"/>
      <c r="M33" s="114"/>
      <c r="N33" s="114"/>
      <c r="O33" s="114"/>
      <c r="P33" s="114"/>
      <c r="Q33" s="114"/>
      <c r="R33" s="114"/>
      <c r="S33" s="114"/>
      <c r="T33" s="114"/>
      <c r="U33" s="114"/>
      <c r="V33" s="114"/>
      <c r="W33" s="114"/>
      <c r="X33" s="114"/>
      <c r="Y33" s="114"/>
      <c r="Z33" s="111"/>
    </row>
    <row r="34" spans="1:27" ht="20.100000000000001" customHeight="1" x14ac:dyDescent="0.15">
      <c r="A34" s="88">
        <f>IFERROR(IF(TRIM($I34)="",1001,0),3)</f>
        <v>1001</v>
      </c>
      <c r="B34" s="88"/>
      <c r="C34" s="102"/>
      <c r="D34" s="107">
        <v>8</v>
      </c>
      <c r="E34" s="83" t="s">
        <v>202</v>
      </c>
      <c r="I34" s="36"/>
      <c r="J34" s="56"/>
      <c r="K34" s="56"/>
      <c r="L34" s="56"/>
      <c r="M34" s="56"/>
      <c r="N34" s="119"/>
      <c r="O34" s="119"/>
      <c r="P34" s="119"/>
      <c r="Q34" s="119"/>
      <c r="R34" s="119"/>
      <c r="S34" s="119"/>
      <c r="T34" s="119"/>
      <c r="U34" s="119"/>
      <c r="V34" s="112"/>
      <c r="W34" s="112"/>
      <c r="Z34" s="120"/>
    </row>
    <row r="35" spans="1:27" ht="20.100000000000001" customHeight="1" x14ac:dyDescent="0.15">
      <c r="A35" s="121"/>
      <c r="B35" s="88"/>
      <c r="C35" s="102"/>
      <c r="D35" s="122"/>
      <c r="E35" s="123"/>
      <c r="F35" s="123"/>
      <c r="G35" s="123"/>
      <c r="H35" s="119"/>
      <c r="I35" s="124"/>
      <c r="J35" s="114" t="str">
        <f>日付例&amp;"　年月日を入力してください。"</f>
        <v>例)2026/4/1、R8/4/1　年月日を入力してください。</v>
      </c>
      <c r="K35" s="114"/>
      <c r="L35" s="114"/>
      <c r="M35" s="114"/>
      <c r="N35" s="114"/>
      <c r="O35" s="114"/>
      <c r="P35" s="114"/>
      <c r="Q35" s="114"/>
      <c r="R35" s="114"/>
      <c r="S35" s="114"/>
      <c r="T35" s="114"/>
      <c r="U35" s="114"/>
      <c r="V35" s="112"/>
      <c r="W35" s="112"/>
      <c r="Z35" s="120"/>
    </row>
    <row r="36" spans="1:27" ht="20.100000000000001" customHeight="1" x14ac:dyDescent="0.15">
      <c r="A36" s="88">
        <f>IFERROR(IF(NOT(AND(TRIM($I36)&lt;&gt;"",ISNUMBER(VALUE(SUBSTITUTE($I36,"-",""))), IFERROR(SEARCH("-",$I36),0)&gt;0)),1001,0),3)</f>
        <v>1001</v>
      </c>
      <c r="B36" s="88"/>
      <c r="C36" s="106"/>
      <c r="D36" s="107">
        <v>9</v>
      </c>
      <c r="E36" s="83" t="s">
        <v>3</v>
      </c>
      <c r="I36" s="56"/>
      <c r="J36" s="56"/>
      <c r="K36" s="56"/>
      <c r="L36" s="56"/>
      <c r="M36" s="56"/>
      <c r="O36" s="125" t="s">
        <v>117</v>
      </c>
      <c r="P36" s="1"/>
      <c r="Q36" s="83" t="s">
        <v>118</v>
      </c>
      <c r="Y36" s="113"/>
      <c r="Z36" s="111"/>
    </row>
    <row r="37" spans="1:27" ht="20.100000000000001" customHeight="1" x14ac:dyDescent="0.15">
      <c r="A37" s="88"/>
      <c r="B37" s="88"/>
      <c r="C37" s="115"/>
      <c r="D37" s="112"/>
      <c r="E37" s="112"/>
      <c r="F37" s="112"/>
      <c r="G37" s="112"/>
      <c r="H37" s="112"/>
      <c r="I37" s="109"/>
      <c r="J37" s="114" t="s">
        <v>164</v>
      </c>
      <c r="K37" s="113"/>
      <c r="L37" s="113"/>
      <c r="M37" s="113"/>
      <c r="N37" s="113"/>
      <c r="O37" s="113"/>
      <c r="P37" s="113"/>
      <c r="Q37" s="113"/>
      <c r="R37" s="113"/>
      <c r="S37" s="113"/>
      <c r="T37" s="113"/>
      <c r="U37" s="113"/>
      <c r="V37" s="113"/>
      <c r="W37" s="113"/>
      <c r="X37" s="113"/>
      <c r="Y37" s="113"/>
      <c r="Z37" s="111"/>
    </row>
    <row r="38" spans="1:27" ht="20.100000000000001" customHeight="1" x14ac:dyDescent="0.15">
      <c r="A38" s="88">
        <f>IFERROR(IF(AND(TRIM($I38)&lt;&gt;"", NOT(AND(ISNUMBER(VALUE(SUBSTITUTE($I38,"-",""))), IFERROR(SEARCH("-",$I38),0)&gt;0))),1001,0),3)</f>
        <v>0</v>
      </c>
      <c r="B38" s="88"/>
      <c r="C38" s="106"/>
      <c r="D38" s="107">
        <v>10</v>
      </c>
      <c r="E38" s="83" t="s">
        <v>4</v>
      </c>
      <c r="I38" s="56"/>
      <c r="J38" s="56"/>
      <c r="K38" s="56"/>
      <c r="L38" s="56"/>
      <c r="M38" s="56"/>
      <c r="N38" s="113"/>
      <c r="O38" s="113"/>
      <c r="P38" s="113"/>
      <c r="Q38" s="113"/>
      <c r="R38" s="113"/>
      <c r="S38" s="113"/>
      <c r="T38" s="113"/>
      <c r="U38" s="113"/>
      <c r="V38" s="113"/>
      <c r="W38" s="113"/>
      <c r="X38" s="113"/>
      <c r="Y38" s="113"/>
      <c r="Z38" s="111"/>
    </row>
    <row r="39" spans="1:27" ht="20.100000000000001" customHeight="1" x14ac:dyDescent="0.15">
      <c r="A39" s="88"/>
      <c r="B39" s="88"/>
      <c r="C39" s="115"/>
      <c r="D39" s="112"/>
      <c r="E39" s="112"/>
      <c r="F39" s="112"/>
      <c r="G39" s="112"/>
      <c r="H39" s="112"/>
      <c r="I39" s="109"/>
      <c r="J39" s="114" t="s">
        <v>164</v>
      </c>
      <c r="K39" s="113"/>
      <c r="L39" s="113"/>
      <c r="M39" s="113"/>
      <c r="N39" s="113"/>
      <c r="O39" s="113"/>
      <c r="P39" s="113"/>
      <c r="Q39" s="113"/>
      <c r="R39" s="113"/>
      <c r="S39" s="113"/>
      <c r="T39" s="113"/>
      <c r="U39" s="113"/>
      <c r="V39" s="113"/>
      <c r="W39" s="113"/>
      <c r="X39" s="113"/>
      <c r="Y39" s="113"/>
      <c r="Z39" s="111"/>
    </row>
    <row r="40" spans="1:27" ht="20.100000000000001" customHeight="1" x14ac:dyDescent="0.15">
      <c r="A40" s="126">
        <f>IFERROR(IF(NOT(IFERROR(SEARCH("@",$I40),0)&gt;0),1001,0),3)</f>
        <v>1001</v>
      </c>
      <c r="B40" s="88"/>
      <c r="C40" s="115"/>
      <c r="D40" s="107">
        <v>11</v>
      </c>
      <c r="E40" s="83" t="s">
        <v>125</v>
      </c>
      <c r="I40" s="56"/>
      <c r="J40" s="56"/>
      <c r="K40" s="56"/>
      <c r="L40" s="56"/>
      <c r="M40" s="56"/>
      <c r="N40" s="56"/>
      <c r="O40" s="56"/>
      <c r="P40" s="56"/>
      <c r="Q40" s="74"/>
      <c r="R40" s="56"/>
      <c r="S40" s="56"/>
      <c r="T40" s="56"/>
      <c r="U40" s="56"/>
      <c r="V40" s="56"/>
      <c r="W40" s="56"/>
      <c r="X40" s="56"/>
      <c r="Y40" s="56"/>
      <c r="Z40" s="111"/>
    </row>
    <row r="41" spans="1:27" ht="20.100000000000001" customHeight="1" x14ac:dyDescent="0.15">
      <c r="A41" s="88"/>
      <c r="B41" s="88"/>
      <c r="C41" s="115"/>
      <c r="D41" s="107"/>
      <c r="I41" s="109"/>
      <c r="J41" s="127" t="s">
        <v>194</v>
      </c>
      <c r="K41" s="128"/>
      <c r="L41" s="114"/>
      <c r="M41" s="114"/>
      <c r="N41" s="114"/>
      <c r="O41" s="114"/>
      <c r="P41" s="114"/>
      <c r="Q41" s="129"/>
      <c r="R41" s="114"/>
      <c r="S41" s="114"/>
      <c r="T41" s="114"/>
      <c r="U41" s="114"/>
      <c r="V41" s="114"/>
      <c r="W41" s="114"/>
      <c r="X41" s="114"/>
      <c r="Y41" s="114"/>
      <c r="Z41" s="112"/>
      <c r="AA41" s="130"/>
    </row>
    <row r="42" spans="1:27" ht="20.100000000000001" customHeight="1" x14ac:dyDescent="0.15">
      <c r="A42" s="88">
        <f>IFERROR(IF(AND($I42&lt;&gt;"一致する", $I42&lt;&gt;"一致しない"),1001,0),3)</f>
        <v>0</v>
      </c>
      <c r="B42" s="88"/>
      <c r="C42" s="106"/>
      <c r="D42" s="107">
        <v>12</v>
      </c>
      <c r="E42" s="83" t="s">
        <v>68</v>
      </c>
      <c r="I42" s="56" t="s">
        <v>73</v>
      </c>
      <c r="J42" s="56"/>
      <c r="K42" s="56"/>
      <c r="L42" s="56"/>
      <c r="M42" s="56"/>
      <c r="N42" s="112"/>
      <c r="O42" s="112"/>
      <c r="P42" s="112"/>
      <c r="Q42" s="112"/>
      <c r="R42" s="112"/>
      <c r="S42" s="112"/>
      <c r="T42" s="112"/>
      <c r="U42" s="112"/>
      <c r="V42" s="112"/>
      <c r="W42" s="112"/>
      <c r="X42" s="112"/>
      <c r="Y42" s="112"/>
      <c r="Z42" s="111"/>
      <c r="AA42" s="112"/>
    </row>
    <row r="43" spans="1:27" ht="20.100000000000001" customHeight="1" x14ac:dyDescent="0.15">
      <c r="A43" s="88"/>
      <c r="B43" s="88"/>
      <c r="C43" s="115"/>
      <c r="D43" s="112"/>
      <c r="E43" s="112"/>
      <c r="F43" s="112"/>
      <c r="G43" s="112"/>
      <c r="H43" s="112"/>
      <c r="I43" s="118"/>
      <c r="J43" s="131" t="s">
        <v>182</v>
      </c>
      <c r="K43" s="114"/>
      <c r="L43" s="114"/>
      <c r="M43" s="114"/>
      <c r="N43" s="114"/>
      <c r="O43" s="114"/>
      <c r="P43" s="114"/>
      <c r="Q43" s="114"/>
      <c r="R43" s="114"/>
      <c r="S43" s="114"/>
      <c r="T43" s="114"/>
      <c r="U43" s="114"/>
      <c r="V43" s="114"/>
      <c r="W43" s="114"/>
      <c r="X43" s="114"/>
      <c r="Y43" s="114"/>
      <c r="Z43" s="132"/>
      <c r="AA43" s="112"/>
    </row>
    <row r="44" spans="1:27" ht="19.899999999999999" customHeight="1" x14ac:dyDescent="0.15">
      <c r="C44" s="133"/>
      <c r="D44" s="134"/>
      <c r="E44" s="134"/>
      <c r="F44" s="134"/>
      <c r="G44" s="134"/>
      <c r="H44" s="134"/>
      <c r="I44" s="134"/>
      <c r="J44" s="134"/>
      <c r="K44" s="134"/>
      <c r="L44" s="134"/>
      <c r="M44" s="134"/>
      <c r="N44" s="134"/>
      <c r="O44" s="134"/>
      <c r="P44" s="134"/>
      <c r="Q44" s="134"/>
      <c r="R44" s="134"/>
      <c r="S44" s="134"/>
      <c r="T44" s="134"/>
      <c r="U44" s="134"/>
      <c r="V44" s="134"/>
      <c r="W44" s="134"/>
      <c r="X44" s="134"/>
      <c r="Y44" s="134"/>
      <c r="Z44" s="135"/>
    </row>
    <row r="45" spans="1:27" ht="15" customHeight="1" x14ac:dyDescent="0.15">
      <c r="Z45" s="136"/>
    </row>
    <row r="46" spans="1:27" ht="19.899999999999999" hidden="1" customHeight="1" x14ac:dyDescent="0.15"/>
    <row r="47" spans="1:27" ht="19.899999999999999" hidden="1" customHeight="1" x14ac:dyDescent="0.15"/>
    <row r="48" spans="1:27" ht="19.899999999999999" hidden="1" customHeight="1" x14ac:dyDescent="0.15"/>
    <row r="49" spans="1:26" hidden="1" x14ac:dyDescent="0.15"/>
    <row r="50" spans="1:26" ht="15.75" hidden="1" customHeight="1" x14ac:dyDescent="0.15">
      <c r="A50" s="88"/>
      <c r="B50" s="88"/>
      <c r="C50" s="112"/>
      <c r="D50" s="112"/>
      <c r="E50" s="112"/>
      <c r="F50" s="112"/>
      <c r="G50" s="112"/>
      <c r="H50" s="112"/>
      <c r="I50" s="137"/>
      <c r="J50" s="112"/>
      <c r="K50" s="112"/>
      <c r="L50" s="112"/>
      <c r="M50" s="112"/>
      <c r="N50" s="112"/>
      <c r="O50" s="112"/>
      <c r="P50" s="112"/>
      <c r="Q50" s="112"/>
      <c r="R50" s="112"/>
      <c r="S50" s="112"/>
      <c r="T50" s="112"/>
      <c r="U50" s="112"/>
      <c r="V50" s="112"/>
      <c r="W50" s="112"/>
      <c r="X50" s="112"/>
      <c r="Y50" s="112"/>
      <c r="Z50" s="112"/>
    </row>
    <row r="51" spans="1:26" ht="15.75" hidden="1" customHeight="1" x14ac:dyDescent="0.15">
      <c r="A51" s="88"/>
      <c r="B51" s="88"/>
      <c r="C51" s="112"/>
      <c r="D51" s="112"/>
      <c r="E51" s="112"/>
      <c r="F51" s="112"/>
      <c r="G51" s="112"/>
      <c r="H51" s="112"/>
      <c r="I51" s="137"/>
      <c r="J51" s="112"/>
      <c r="K51" s="112"/>
      <c r="L51" s="112"/>
      <c r="M51" s="112"/>
      <c r="N51" s="112"/>
      <c r="O51" s="112"/>
      <c r="P51" s="112"/>
      <c r="Q51" s="112"/>
      <c r="R51" s="112"/>
      <c r="S51" s="112"/>
      <c r="T51" s="112"/>
      <c r="U51" s="112"/>
      <c r="V51" s="112"/>
      <c r="W51" s="112"/>
      <c r="X51" s="112"/>
      <c r="Y51" s="112"/>
      <c r="Z51" s="112"/>
    </row>
    <row r="52" spans="1:26" ht="15.75" hidden="1" customHeight="1" x14ac:dyDescent="0.15">
      <c r="A52" s="88"/>
      <c r="B52" s="88"/>
      <c r="C52" s="112"/>
      <c r="D52" s="112"/>
      <c r="E52" s="112"/>
      <c r="F52" s="112"/>
      <c r="G52" s="112"/>
      <c r="H52" s="112"/>
      <c r="I52" s="137"/>
      <c r="J52" s="112"/>
      <c r="K52" s="112"/>
      <c r="L52" s="112"/>
      <c r="M52" s="112"/>
      <c r="N52" s="112"/>
      <c r="O52" s="112"/>
      <c r="P52" s="112"/>
      <c r="Q52" s="112"/>
      <c r="R52" s="112"/>
      <c r="S52" s="112"/>
      <c r="T52" s="112"/>
      <c r="U52" s="112"/>
      <c r="V52" s="112"/>
      <c r="W52" s="112"/>
      <c r="X52" s="112"/>
      <c r="Y52" s="112"/>
      <c r="Z52" s="112"/>
    </row>
    <row r="53" spans="1:26" ht="15.75" hidden="1" customHeight="1" x14ac:dyDescent="0.15">
      <c r="A53" s="88"/>
      <c r="B53" s="88"/>
      <c r="C53" s="112"/>
      <c r="D53" s="112"/>
      <c r="E53" s="112"/>
      <c r="F53" s="112"/>
      <c r="G53" s="112"/>
      <c r="H53" s="112"/>
      <c r="I53" s="137"/>
      <c r="J53" s="112"/>
      <c r="K53" s="112"/>
      <c r="L53" s="112"/>
      <c r="M53" s="112"/>
      <c r="N53" s="112"/>
      <c r="O53" s="112"/>
      <c r="P53" s="112"/>
      <c r="Q53" s="112"/>
      <c r="R53" s="112"/>
      <c r="S53" s="112"/>
      <c r="T53" s="112"/>
      <c r="U53" s="112"/>
      <c r="V53" s="112"/>
      <c r="W53" s="112"/>
      <c r="X53" s="112"/>
      <c r="Y53" s="112"/>
      <c r="Z53" s="112"/>
    </row>
    <row r="54" spans="1:26" ht="15.75" hidden="1" customHeight="1" x14ac:dyDescent="0.15">
      <c r="A54" s="88"/>
      <c r="B54" s="88"/>
      <c r="C54" s="112"/>
      <c r="D54" s="112"/>
      <c r="E54" s="112"/>
      <c r="F54" s="112"/>
      <c r="G54" s="112"/>
      <c r="H54" s="112"/>
      <c r="I54" s="137"/>
      <c r="J54" s="112"/>
      <c r="K54" s="112"/>
      <c r="L54" s="112"/>
      <c r="M54" s="112"/>
      <c r="N54" s="112"/>
      <c r="O54" s="112"/>
      <c r="P54" s="112"/>
      <c r="Q54" s="112"/>
      <c r="R54" s="112"/>
      <c r="S54" s="112"/>
      <c r="T54" s="112"/>
      <c r="U54" s="112"/>
      <c r="V54" s="112"/>
      <c r="W54" s="112"/>
      <c r="X54" s="112"/>
      <c r="Y54" s="112"/>
      <c r="Z54" s="112"/>
    </row>
    <row r="55" spans="1:26" ht="15.75" hidden="1" customHeight="1" x14ac:dyDescent="0.15">
      <c r="A55" s="88"/>
      <c r="B55" s="88"/>
      <c r="C55" s="112"/>
      <c r="D55" s="112"/>
      <c r="E55" s="112"/>
      <c r="F55" s="112"/>
      <c r="G55" s="112"/>
      <c r="H55" s="112"/>
      <c r="I55" s="137"/>
      <c r="J55" s="112"/>
      <c r="K55" s="112"/>
      <c r="L55" s="112"/>
      <c r="M55" s="112"/>
      <c r="N55" s="112"/>
      <c r="O55" s="112"/>
      <c r="P55" s="112"/>
      <c r="Q55" s="112"/>
      <c r="R55" s="112"/>
      <c r="S55" s="112"/>
      <c r="T55" s="112"/>
      <c r="U55" s="112"/>
      <c r="V55" s="112"/>
      <c r="W55" s="112"/>
      <c r="X55" s="112"/>
      <c r="Y55" s="112"/>
      <c r="Z55" s="112"/>
    </row>
    <row r="56" spans="1:26" ht="15.75" hidden="1" customHeight="1" x14ac:dyDescent="0.15">
      <c r="A56" s="88"/>
      <c r="B56" s="88"/>
      <c r="C56" s="112"/>
      <c r="D56" s="112"/>
      <c r="E56" s="112"/>
      <c r="F56" s="112"/>
      <c r="G56" s="112"/>
      <c r="H56" s="112"/>
      <c r="I56" s="137"/>
      <c r="J56" s="112"/>
      <c r="K56" s="112"/>
      <c r="L56" s="112"/>
      <c r="M56" s="112"/>
      <c r="N56" s="112"/>
      <c r="O56" s="112"/>
      <c r="P56" s="112"/>
      <c r="Q56" s="112"/>
      <c r="R56" s="112"/>
      <c r="S56" s="112"/>
      <c r="T56" s="112"/>
      <c r="U56" s="112"/>
      <c r="V56" s="112"/>
      <c r="W56" s="112"/>
      <c r="X56" s="112"/>
      <c r="Y56" s="112"/>
      <c r="Z56" s="112"/>
    </row>
    <row r="57" spans="1:26" ht="15.75" hidden="1" customHeight="1" x14ac:dyDescent="0.15">
      <c r="A57" s="88"/>
      <c r="B57" s="88"/>
      <c r="C57" s="112"/>
      <c r="D57" s="112"/>
      <c r="E57" s="112"/>
      <c r="F57" s="112"/>
      <c r="G57" s="112"/>
      <c r="H57" s="112"/>
      <c r="I57" s="137"/>
      <c r="J57" s="112"/>
      <c r="K57" s="112"/>
      <c r="L57" s="112"/>
      <c r="M57" s="112"/>
      <c r="N57" s="112"/>
      <c r="O57" s="112"/>
      <c r="P57" s="112"/>
      <c r="Q57" s="112"/>
      <c r="R57" s="112"/>
      <c r="S57" s="112"/>
      <c r="T57" s="112"/>
      <c r="U57" s="112"/>
      <c r="V57" s="112"/>
      <c r="W57" s="112"/>
      <c r="X57" s="112"/>
      <c r="Y57" s="112"/>
      <c r="Z57" s="112"/>
    </row>
    <row r="58" spans="1:26" ht="15.75" hidden="1" customHeight="1" x14ac:dyDescent="0.15">
      <c r="A58" s="88"/>
      <c r="B58" s="88"/>
      <c r="C58" s="112"/>
      <c r="D58" s="112"/>
      <c r="E58" s="112"/>
      <c r="F58" s="112"/>
      <c r="G58" s="112"/>
      <c r="H58" s="112"/>
      <c r="I58" s="137"/>
      <c r="J58" s="112"/>
      <c r="K58" s="112"/>
      <c r="L58" s="112"/>
      <c r="M58" s="112"/>
      <c r="N58" s="112"/>
      <c r="O58" s="112"/>
      <c r="P58" s="112"/>
      <c r="Q58" s="112"/>
      <c r="R58" s="112"/>
      <c r="S58" s="112"/>
      <c r="T58" s="112"/>
      <c r="U58" s="112"/>
      <c r="V58" s="112"/>
      <c r="W58" s="112"/>
      <c r="X58" s="112"/>
      <c r="Y58" s="112"/>
      <c r="Z58" s="112"/>
    </row>
    <row r="59" spans="1:26" ht="15" customHeight="1" x14ac:dyDescent="0.15">
      <c r="A59" s="88"/>
      <c r="B59" s="88"/>
      <c r="C59" s="112"/>
      <c r="D59" s="112"/>
      <c r="E59" s="112"/>
      <c r="F59" s="112"/>
      <c r="G59" s="112"/>
      <c r="H59" s="112"/>
      <c r="I59" s="137"/>
      <c r="J59" s="112"/>
      <c r="K59" s="112"/>
      <c r="L59" s="112"/>
      <c r="M59" s="112"/>
      <c r="N59" s="112"/>
      <c r="O59" s="112"/>
      <c r="P59" s="112"/>
      <c r="Q59" s="112"/>
      <c r="R59" s="112"/>
      <c r="S59" s="112"/>
      <c r="T59" s="112"/>
      <c r="U59" s="112"/>
      <c r="V59" s="112"/>
      <c r="W59" s="112"/>
      <c r="X59" s="112"/>
      <c r="Y59" s="112"/>
      <c r="Z59" s="112"/>
    </row>
    <row r="60" spans="1:26" ht="20.100000000000001" customHeight="1" x14ac:dyDescent="0.15">
      <c r="A60" s="88"/>
      <c r="B60" s="88"/>
      <c r="C60" s="99" t="s">
        <v>11</v>
      </c>
      <c r="D60" s="100"/>
      <c r="E60" s="100"/>
      <c r="F60" s="100"/>
      <c r="G60" s="100"/>
      <c r="H60" s="101"/>
      <c r="I60" s="138"/>
    </row>
    <row r="61" spans="1:26" ht="15" customHeight="1" x14ac:dyDescent="0.15">
      <c r="A61" s="88"/>
      <c r="B61" s="88"/>
      <c r="C61" s="102"/>
      <c r="D61" s="103"/>
      <c r="E61" s="103"/>
      <c r="F61" s="103"/>
      <c r="G61" s="103"/>
      <c r="H61" s="103"/>
      <c r="I61" s="104"/>
      <c r="J61" s="104"/>
      <c r="K61" s="104"/>
      <c r="L61" s="104"/>
      <c r="M61" s="104"/>
      <c r="N61" s="104"/>
      <c r="O61" s="104"/>
      <c r="P61" s="104"/>
      <c r="Q61" s="104"/>
      <c r="R61" s="104"/>
      <c r="S61" s="104"/>
      <c r="T61" s="104"/>
      <c r="U61" s="104"/>
      <c r="V61" s="104"/>
      <c r="W61" s="104"/>
      <c r="X61" s="104"/>
      <c r="Y61" s="104"/>
      <c r="Z61" s="105"/>
    </row>
    <row r="62" spans="1:26" ht="20.100000000000001" customHeight="1" x14ac:dyDescent="0.15">
      <c r="A62" s="88"/>
      <c r="B62" s="88"/>
      <c r="C62" s="102"/>
      <c r="D62" s="139" t="s">
        <v>69</v>
      </c>
      <c r="E62" s="139"/>
      <c r="F62" s="139"/>
      <c r="G62" s="139"/>
      <c r="H62" s="139"/>
      <c r="I62" s="139"/>
      <c r="J62" s="139"/>
      <c r="K62" s="139"/>
      <c r="L62" s="139"/>
      <c r="M62" s="139"/>
      <c r="N62" s="139"/>
      <c r="O62" s="139"/>
      <c r="P62" s="139"/>
      <c r="Q62" s="139"/>
      <c r="R62" s="139"/>
      <c r="S62" s="139"/>
      <c r="T62" s="139"/>
      <c r="U62" s="139"/>
      <c r="V62" s="139"/>
      <c r="W62" s="139"/>
      <c r="X62" s="139"/>
      <c r="Y62" s="139"/>
      <c r="Z62" s="111"/>
    </row>
    <row r="63" spans="1:26" ht="20.100000000000001" customHeight="1" x14ac:dyDescent="0.15">
      <c r="A63" s="88">
        <f>IFERROR(IF(AND($I63&lt;&gt;"しない", $I63&lt;&gt;"する"),1001,0),3)</f>
        <v>1001</v>
      </c>
      <c r="B63" s="88"/>
      <c r="C63" s="106"/>
      <c r="D63" s="107">
        <v>1</v>
      </c>
      <c r="E63" s="112" t="s">
        <v>12</v>
      </c>
      <c r="F63" s="112"/>
      <c r="G63" s="112"/>
      <c r="H63" s="112"/>
      <c r="I63" s="56"/>
      <c r="J63" s="56"/>
      <c r="K63" s="56"/>
      <c r="L63" s="56"/>
      <c r="M63" s="56"/>
      <c r="N63" s="112"/>
      <c r="O63" s="112"/>
      <c r="P63" s="112"/>
      <c r="Q63" s="112"/>
      <c r="R63" s="112"/>
      <c r="S63" s="112"/>
      <c r="T63" s="112"/>
      <c r="U63" s="112"/>
      <c r="V63" s="112"/>
      <c r="W63" s="112"/>
      <c r="X63" s="112"/>
      <c r="Y63" s="112"/>
      <c r="Z63" s="111"/>
    </row>
    <row r="64" spans="1:26" ht="20.100000000000001" customHeight="1" x14ac:dyDescent="0.15">
      <c r="A64" s="88"/>
      <c r="B64" s="88"/>
      <c r="C64" s="106"/>
      <c r="D64" s="112"/>
      <c r="E64" s="112"/>
      <c r="F64" s="112"/>
      <c r="G64" s="112"/>
      <c r="H64" s="112"/>
      <c r="I64" s="118"/>
      <c r="J64" s="114" t="s">
        <v>72</v>
      </c>
      <c r="K64" s="113"/>
      <c r="L64" s="113"/>
      <c r="M64" s="113"/>
      <c r="N64" s="113"/>
      <c r="O64" s="113"/>
      <c r="P64" s="113"/>
      <c r="Q64" s="113"/>
      <c r="R64" s="113"/>
      <c r="S64" s="113"/>
      <c r="T64" s="113"/>
      <c r="U64" s="113"/>
      <c r="V64" s="113"/>
      <c r="W64" s="113"/>
      <c r="X64" s="113"/>
      <c r="Y64" s="113"/>
      <c r="Z64" s="111"/>
    </row>
    <row r="65" spans="1:26" ht="20.100000000000001" hidden="1" customHeight="1" x14ac:dyDescent="0.15">
      <c r="A65" s="88"/>
      <c r="B65" s="88"/>
      <c r="C65" s="106"/>
      <c r="D65" s="112"/>
      <c r="E65" s="112"/>
      <c r="F65" s="112"/>
      <c r="G65" s="112"/>
      <c r="H65" s="112"/>
      <c r="I65" s="118"/>
      <c r="J65" s="113"/>
      <c r="K65" s="113"/>
      <c r="L65" s="113"/>
      <c r="M65" s="113"/>
      <c r="N65" s="113"/>
      <c r="O65" s="113"/>
      <c r="P65" s="113"/>
      <c r="Q65" s="113"/>
      <c r="R65" s="113"/>
      <c r="S65" s="113"/>
      <c r="T65" s="113"/>
      <c r="U65" s="113"/>
      <c r="V65" s="113"/>
      <c r="W65" s="113"/>
      <c r="X65" s="113"/>
      <c r="Y65" s="113"/>
      <c r="Z65" s="111"/>
    </row>
    <row r="66" spans="1:26" ht="20.100000000000001" hidden="1" customHeight="1" x14ac:dyDescent="0.15">
      <c r="A66" s="88"/>
      <c r="B66" s="88"/>
      <c r="C66" s="106"/>
      <c r="D66" s="112"/>
      <c r="E66" s="112"/>
      <c r="F66" s="112"/>
      <c r="G66" s="112"/>
      <c r="H66" s="112"/>
      <c r="I66" s="118"/>
      <c r="J66" s="113"/>
      <c r="K66" s="113"/>
      <c r="L66" s="113"/>
      <c r="M66" s="113"/>
      <c r="N66" s="113"/>
      <c r="O66" s="113"/>
      <c r="P66" s="113"/>
      <c r="Q66" s="113"/>
      <c r="R66" s="113"/>
      <c r="S66" s="113"/>
      <c r="T66" s="113"/>
      <c r="U66" s="113"/>
      <c r="V66" s="113"/>
      <c r="W66" s="113"/>
      <c r="X66" s="113"/>
      <c r="Y66" s="113"/>
      <c r="Z66" s="111"/>
    </row>
    <row r="67" spans="1:26" ht="20.100000000000001" hidden="1" customHeight="1" x14ac:dyDescent="0.15">
      <c r="A67" s="88"/>
      <c r="B67" s="88"/>
      <c r="C67" s="106"/>
      <c r="D67" s="112"/>
      <c r="E67" s="112"/>
      <c r="F67" s="112"/>
      <c r="G67" s="112"/>
      <c r="H67" s="112"/>
      <c r="I67" s="118"/>
      <c r="J67" s="113"/>
      <c r="K67" s="113"/>
      <c r="L67" s="113"/>
      <c r="M67" s="113"/>
      <c r="N67" s="113"/>
      <c r="O67" s="113"/>
      <c r="P67" s="113"/>
      <c r="Q67" s="113"/>
      <c r="R67" s="113"/>
      <c r="S67" s="113"/>
      <c r="T67" s="113"/>
      <c r="U67" s="113"/>
      <c r="V67" s="113"/>
      <c r="W67" s="113"/>
      <c r="X67" s="113"/>
      <c r="Y67" s="113"/>
      <c r="Z67" s="111"/>
    </row>
    <row r="68" spans="1:26" ht="20.100000000000001" hidden="1" customHeight="1" x14ac:dyDescent="0.15">
      <c r="A68" s="88"/>
      <c r="B68" s="88"/>
      <c r="C68" s="106"/>
      <c r="D68" s="112"/>
      <c r="E68" s="112"/>
      <c r="F68" s="112"/>
      <c r="G68" s="112"/>
      <c r="H68" s="112"/>
      <c r="I68" s="118"/>
      <c r="J68" s="113"/>
      <c r="K68" s="113"/>
      <c r="L68" s="113"/>
      <c r="M68" s="113"/>
      <c r="N68" s="113"/>
      <c r="O68" s="113"/>
      <c r="P68" s="113"/>
      <c r="Q68" s="113"/>
      <c r="R68" s="113"/>
      <c r="S68" s="113"/>
      <c r="T68" s="113"/>
      <c r="U68" s="113"/>
      <c r="V68" s="113"/>
      <c r="W68" s="113"/>
      <c r="X68" s="113"/>
      <c r="Y68" s="113"/>
      <c r="Z68" s="111"/>
    </row>
    <row r="69" spans="1:26" ht="20.100000000000001" customHeight="1" x14ac:dyDescent="0.15">
      <c r="A69" s="88">
        <f>IFERROR(IF(OR(AND($I63="する",TRIM($I69)=""),AND($I63="しない",NOT(ISBLANK($I69)))),1001,0),3)</f>
        <v>0</v>
      </c>
      <c r="B69" s="88"/>
      <c r="C69" s="106"/>
      <c r="D69" s="107">
        <v>2</v>
      </c>
      <c r="E69" s="83" t="s">
        <v>0</v>
      </c>
      <c r="I69" s="59"/>
      <c r="J69" s="60"/>
      <c r="K69" s="60"/>
      <c r="L69" s="60"/>
      <c r="M69" s="60"/>
      <c r="N69" s="112"/>
      <c r="O69" s="112"/>
      <c r="P69" s="112"/>
      <c r="Q69" s="112"/>
      <c r="R69" s="112"/>
      <c r="S69" s="112"/>
      <c r="T69" s="112"/>
      <c r="U69" s="112"/>
      <c r="V69" s="112"/>
      <c r="W69" s="112"/>
      <c r="X69" s="112"/>
      <c r="Y69" s="112"/>
      <c r="Z69" s="111"/>
    </row>
    <row r="70" spans="1:26" ht="20.100000000000001" customHeight="1" x14ac:dyDescent="0.15">
      <c r="A70" s="88"/>
      <c r="B70" s="88"/>
      <c r="C70" s="106"/>
      <c r="D70" s="107"/>
      <c r="E70" s="112"/>
      <c r="F70" s="112"/>
      <c r="G70" s="112"/>
      <c r="H70" s="112"/>
      <c r="I70" s="109"/>
      <c r="J70" s="114" t="s">
        <v>196</v>
      </c>
      <c r="K70" s="113"/>
      <c r="L70" s="113"/>
      <c r="M70" s="113"/>
      <c r="N70" s="113"/>
      <c r="O70" s="113"/>
      <c r="P70" s="113"/>
      <c r="Q70" s="113"/>
      <c r="R70" s="113"/>
      <c r="S70" s="113"/>
      <c r="T70" s="113"/>
      <c r="U70" s="113"/>
      <c r="V70" s="113"/>
      <c r="W70" s="113"/>
      <c r="X70" s="113"/>
      <c r="Y70" s="113"/>
      <c r="Z70" s="111"/>
    </row>
    <row r="71" spans="1:26" ht="20.100000000000001" customHeight="1" x14ac:dyDescent="0.15">
      <c r="A71" s="88">
        <f>IFERROR(IF(OR(AND($I63="する",AND($I71&lt;&gt;"", OR(ISERROR(FIND("@"&amp;LEFT($I71,3)&amp;"@", 都道府県3))=FALSE, ISERROR(FIND("@"&amp;LEFT($I71,4)&amp;"@",都道府県4))=FALSE))=FALSE),AND($I63="しない",NOT(ISBLANK($I71)))),1001,0),3)</f>
        <v>0</v>
      </c>
      <c r="B71" s="88"/>
      <c r="C71" s="106"/>
      <c r="D71" s="107">
        <v>3</v>
      </c>
      <c r="E71" s="83" t="s">
        <v>124</v>
      </c>
      <c r="I71" s="61"/>
      <c r="J71" s="61"/>
      <c r="K71" s="61"/>
      <c r="L71" s="61"/>
      <c r="M71" s="61"/>
      <c r="N71" s="61"/>
      <c r="O71" s="61"/>
      <c r="P71" s="61"/>
      <c r="Q71" s="62"/>
      <c r="R71" s="61"/>
      <c r="S71" s="61"/>
      <c r="T71" s="61"/>
      <c r="U71" s="61"/>
      <c r="V71" s="61"/>
      <c r="W71" s="61"/>
      <c r="X71" s="61"/>
      <c r="Y71" s="61"/>
      <c r="Z71" s="111"/>
    </row>
    <row r="72" spans="1:26" ht="20.100000000000001" customHeight="1" x14ac:dyDescent="0.15">
      <c r="A72" s="88"/>
      <c r="B72" s="88"/>
      <c r="C72" s="106"/>
      <c r="D72" s="107"/>
      <c r="E72" s="112"/>
      <c r="F72" s="112"/>
      <c r="G72" s="112"/>
      <c r="H72" s="112"/>
      <c r="I72" s="109"/>
      <c r="J72" s="114" t="s">
        <v>9</v>
      </c>
      <c r="K72" s="113"/>
      <c r="L72" s="113"/>
      <c r="M72" s="113"/>
      <c r="N72" s="113"/>
      <c r="O72" s="113"/>
      <c r="P72" s="113"/>
      <c r="Q72" s="113"/>
      <c r="R72" s="113"/>
      <c r="S72" s="113"/>
      <c r="T72" s="113"/>
      <c r="U72" s="113"/>
      <c r="V72" s="113"/>
      <c r="W72" s="113"/>
      <c r="X72" s="113"/>
      <c r="Y72" s="113"/>
      <c r="Z72" s="111"/>
    </row>
    <row r="73" spans="1:26" ht="20.100000000000001" customHeight="1" x14ac:dyDescent="0.15">
      <c r="A73" s="88">
        <f>IFERROR(IF(OR(AND($I63="する",TRIM($I73)=""),AND($I63="しない",NOT(ISBLANK($I73)))),1001,0),3)</f>
        <v>0</v>
      </c>
      <c r="B73" s="88"/>
      <c r="C73" s="106"/>
      <c r="D73" s="107">
        <v>4</v>
      </c>
      <c r="E73" s="83" t="s">
        <v>166</v>
      </c>
      <c r="I73" s="56"/>
      <c r="J73" s="56"/>
      <c r="K73" s="56"/>
      <c r="L73" s="56"/>
      <c r="M73" s="56"/>
      <c r="N73" s="56"/>
      <c r="O73" s="56"/>
      <c r="P73" s="56"/>
      <c r="Q73" s="63"/>
      <c r="R73" s="56"/>
      <c r="S73" s="56"/>
      <c r="T73" s="56"/>
      <c r="U73" s="56"/>
      <c r="V73" s="56"/>
      <c r="W73" s="56"/>
      <c r="X73" s="56"/>
      <c r="Y73" s="56"/>
      <c r="Z73" s="111"/>
    </row>
    <row r="74" spans="1:26" ht="30" customHeight="1" x14ac:dyDescent="0.15">
      <c r="A74" s="88"/>
      <c r="B74" s="88"/>
      <c r="C74" s="115"/>
      <c r="D74" s="112"/>
      <c r="I74" s="109"/>
      <c r="J74" s="140" t="s">
        <v>201</v>
      </c>
      <c r="K74" s="140"/>
      <c r="L74" s="140"/>
      <c r="M74" s="140"/>
      <c r="N74" s="140"/>
      <c r="O74" s="140"/>
      <c r="P74" s="140"/>
      <c r="Q74" s="140"/>
      <c r="R74" s="140"/>
      <c r="S74" s="140"/>
      <c r="T74" s="140"/>
      <c r="U74" s="140"/>
      <c r="V74" s="140"/>
      <c r="W74" s="140"/>
      <c r="X74" s="140"/>
      <c r="Y74" s="140"/>
      <c r="Z74" s="111"/>
    </row>
    <row r="75" spans="1:26" ht="20.100000000000001" customHeight="1" x14ac:dyDescent="0.15">
      <c r="A75" s="88">
        <f>IFERROR(IF(OR(AND($I63="する",TRIM($I75)=""),AND($I63="しない",NOT(ISBLANK($I75)))),1001,0),3)</f>
        <v>0</v>
      </c>
      <c r="B75" s="88"/>
      <c r="C75" s="106"/>
      <c r="D75" s="107">
        <v>5</v>
      </c>
      <c r="E75" s="83" t="s">
        <v>1</v>
      </c>
      <c r="I75" s="56"/>
      <c r="J75" s="56"/>
      <c r="K75" s="56"/>
      <c r="L75" s="56"/>
      <c r="M75" s="56"/>
      <c r="N75" s="56"/>
      <c r="O75" s="56"/>
      <c r="P75" s="56"/>
      <c r="Q75" s="56"/>
      <c r="R75" s="56"/>
      <c r="S75" s="56"/>
      <c r="T75" s="56"/>
      <c r="U75" s="56"/>
      <c r="V75" s="56"/>
      <c r="W75" s="56"/>
      <c r="X75" s="56"/>
      <c r="Y75" s="56"/>
      <c r="Z75" s="111"/>
    </row>
    <row r="76" spans="1:26" ht="30" customHeight="1" x14ac:dyDescent="0.15">
      <c r="A76" s="88"/>
      <c r="B76" s="88"/>
      <c r="C76" s="115"/>
      <c r="D76" s="112"/>
      <c r="E76" s="112"/>
      <c r="F76" s="112"/>
      <c r="G76" s="112"/>
      <c r="H76" s="112"/>
      <c r="I76" s="109"/>
      <c r="J76" s="140" t="s">
        <v>200</v>
      </c>
      <c r="K76" s="140"/>
      <c r="L76" s="140"/>
      <c r="M76" s="140"/>
      <c r="N76" s="140"/>
      <c r="O76" s="140"/>
      <c r="P76" s="140"/>
      <c r="Q76" s="140"/>
      <c r="R76" s="140"/>
      <c r="S76" s="140"/>
      <c r="T76" s="140"/>
      <c r="U76" s="140"/>
      <c r="V76" s="140"/>
      <c r="W76" s="140"/>
      <c r="X76" s="140"/>
      <c r="Y76" s="140"/>
      <c r="Z76" s="111"/>
    </row>
    <row r="77" spans="1:26" ht="20.100000000000001" customHeight="1" x14ac:dyDescent="0.15">
      <c r="A77" s="88">
        <f>IFERROR(IF(OR(AND($I63="する",TRIM($I77)=""),AND($I63="しない",NOT(ISBLANK($I77)))),1001,0),3)</f>
        <v>0</v>
      </c>
      <c r="B77" s="88"/>
      <c r="C77" s="106"/>
      <c r="D77" s="107">
        <v>6</v>
      </c>
      <c r="E77" s="83" t="s">
        <v>161</v>
      </c>
      <c r="I77" s="56"/>
      <c r="J77" s="56"/>
      <c r="K77" s="56"/>
      <c r="L77" s="56"/>
      <c r="M77" s="56"/>
      <c r="N77" s="56"/>
      <c r="O77" s="56"/>
      <c r="P77" s="56"/>
      <c r="Q77" s="56"/>
      <c r="R77" s="56"/>
      <c r="S77" s="56"/>
      <c r="T77" s="56"/>
      <c r="U77" s="56"/>
      <c r="V77" s="56"/>
      <c r="W77" s="56"/>
      <c r="X77" s="56"/>
      <c r="Y77" s="56"/>
      <c r="Z77" s="111"/>
    </row>
    <row r="78" spans="1:26" ht="20.100000000000001" customHeight="1" x14ac:dyDescent="0.15">
      <c r="A78" s="88"/>
      <c r="B78" s="88"/>
      <c r="C78" s="115"/>
      <c r="D78" s="112"/>
      <c r="E78" s="112"/>
      <c r="F78" s="112"/>
      <c r="G78" s="112"/>
      <c r="H78" s="112"/>
      <c r="I78" s="109"/>
      <c r="J78" s="131" t="s">
        <v>181</v>
      </c>
      <c r="K78" s="113"/>
      <c r="L78" s="113"/>
      <c r="M78" s="113"/>
      <c r="N78" s="113"/>
      <c r="O78" s="113"/>
      <c r="P78" s="113"/>
      <c r="Q78" s="113"/>
      <c r="R78" s="113"/>
      <c r="S78" s="113"/>
      <c r="T78" s="113"/>
      <c r="U78" s="113"/>
      <c r="V78" s="113"/>
      <c r="W78" s="113"/>
      <c r="X78" s="113"/>
      <c r="Y78" s="113"/>
      <c r="Z78" s="111"/>
    </row>
    <row r="79" spans="1:26" ht="20.100000000000001" customHeight="1" x14ac:dyDescent="0.15">
      <c r="A79" s="88">
        <f>IFERROR(IF(OR(AND($I63="する",OR(TRIM($I79)="", NOT(OR(IFERROR(SEARCH(" ",$I79),0)&gt;0, IFERROR(SEARCH("　",$I79),0)&gt;0)))),AND($I63="しない",NOT(ISBLANK($I79)))),1001,0),3)</f>
        <v>0</v>
      </c>
      <c r="B79" s="88"/>
      <c r="C79" s="106"/>
      <c r="D79" s="107">
        <v>7</v>
      </c>
      <c r="E79" s="83" t="s">
        <v>162</v>
      </c>
      <c r="I79" s="56"/>
      <c r="J79" s="56"/>
      <c r="K79" s="56"/>
      <c r="L79" s="56"/>
      <c r="M79" s="56"/>
      <c r="N79" s="56"/>
      <c r="O79" s="56"/>
      <c r="P79" s="56"/>
      <c r="Q79" s="56"/>
      <c r="R79" s="56"/>
      <c r="S79" s="56"/>
      <c r="T79" s="56"/>
      <c r="U79" s="56"/>
      <c r="V79" s="56"/>
      <c r="W79" s="56"/>
      <c r="X79" s="56"/>
      <c r="Y79" s="56"/>
      <c r="Z79" s="111"/>
    </row>
    <row r="80" spans="1:26" ht="20.100000000000001" customHeight="1" x14ac:dyDescent="0.15">
      <c r="A80" s="88"/>
      <c r="B80" s="88"/>
      <c r="C80" s="115"/>
      <c r="D80" s="112"/>
      <c r="E80" s="141" t="s">
        <v>168</v>
      </c>
      <c r="F80" s="112"/>
      <c r="G80" s="112"/>
      <c r="H80" s="112"/>
      <c r="I80" s="118"/>
      <c r="J80" s="114" t="s">
        <v>163</v>
      </c>
      <c r="K80" s="114"/>
      <c r="L80" s="114"/>
      <c r="M80" s="114"/>
      <c r="N80" s="114"/>
      <c r="O80" s="114"/>
      <c r="P80" s="114"/>
      <c r="Q80" s="114"/>
      <c r="R80" s="114"/>
      <c r="S80" s="114"/>
      <c r="T80" s="114"/>
      <c r="U80" s="114"/>
      <c r="V80" s="114"/>
      <c r="W80" s="114"/>
      <c r="X80" s="114"/>
      <c r="Y80" s="114"/>
      <c r="Z80" s="111"/>
    </row>
    <row r="81" spans="1:27" ht="20.100000000000001" customHeight="1" x14ac:dyDescent="0.15">
      <c r="A81" s="88">
        <f>IFERROR(IF(OR(AND($I63="する",OR(TRIM($I81)="", NOT(OR(IFERROR(SEARCH(" ",$I81),0)&gt;0, IFERROR(SEARCH("　",$I81),0)&gt;0)))),AND($I63="しない",NOT(ISBLANK($I81)))),1001,0),3)</f>
        <v>0</v>
      </c>
      <c r="B81" s="88"/>
      <c r="C81" s="106"/>
      <c r="D81" s="107">
        <v>8</v>
      </c>
      <c r="E81" s="83" t="s">
        <v>162</v>
      </c>
      <c r="I81" s="56"/>
      <c r="J81" s="56"/>
      <c r="K81" s="56"/>
      <c r="L81" s="56"/>
      <c r="M81" s="56"/>
      <c r="N81" s="56"/>
      <c r="O81" s="56"/>
      <c r="P81" s="56"/>
      <c r="Q81" s="56"/>
      <c r="R81" s="56"/>
      <c r="S81" s="56"/>
      <c r="T81" s="56"/>
      <c r="U81" s="56"/>
      <c r="V81" s="56"/>
      <c r="W81" s="56"/>
      <c r="X81" s="56"/>
      <c r="Y81" s="56"/>
      <c r="Z81" s="111"/>
    </row>
    <row r="82" spans="1:27" ht="20.100000000000001" customHeight="1" x14ac:dyDescent="0.15">
      <c r="A82" s="88"/>
      <c r="B82" s="88"/>
      <c r="C82" s="115"/>
      <c r="D82" s="112"/>
      <c r="E82" s="112"/>
      <c r="F82" s="112"/>
      <c r="G82" s="112"/>
      <c r="H82" s="112"/>
      <c r="I82" s="118"/>
      <c r="J82" s="114" t="s">
        <v>5</v>
      </c>
      <c r="K82" s="114"/>
      <c r="L82" s="114"/>
      <c r="M82" s="114"/>
      <c r="N82" s="114"/>
      <c r="O82" s="114"/>
      <c r="P82" s="114"/>
      <c r="Q82" s="114"/>
      <c r="R82" s="114"/>
      <c r="S82" s="114"/>
      <c r="T82" s="114"/>
      <c r="U82" s="114"/>
      <c r="V82" s="114"/>
      <c r="W82" s="114"/>
      <c r="X82" s="114"/>
      <c r="Y82" s="114"/>
      <c r="Z82" s="111"/>
    </row>
    <row r="83" spans="1:27" ht="20.100000000000001" customHeight="1" x14ac:dyDescent="0.15">
      <c r="A83" s="88">
        <f>IFERROR(IF(OR(AND($I63="する",NOT(AND(TRIM($I83)&lt;&gt;"",ISNUMBER(VALUE(SUBSTITUTE($I83,"-",""))),IFERROR(SEARCH("-",$I83),0)&gt;0))), AND($I63="しない",NOT(ISBLANK($I83)))),1001,0),3)</f>
        <v>0</v>
      </c>
      <c r="B83" s="88"/>
      <c r="C83" s="106"/>
      <c r="D83" s="107">
        <v>9</v>
      </c>
      <c r="E83" s="83" t="s">
        <v>3</v>
      </c>
      <c r="I83" s="56"/>
      <c r="J83" s="56"/>
      <c r="K83" s="56"/>
      <c r="L83" s="56"/>
      <c r="M83" s="56"/>
      <c r="O83" s="125" t="s">
        <v>117</v>
      </c>
      <c r="P83" s="1"/>
      <c r="Q83" s="83" t="s">
        <v>118</v>
      </c>
      <c r="Y83" s="113"/>
      <c r="Z83" s="111"/>
    </row>
    <row r="84" spans="1:27" ht="20.100000000000001" customHeight="1" x14ac:dyDescent="0.15">
      <c r="A84" s="88">
        <f>IFERROR(IF(AND($I63="しない",NOT(ISBLANK($P83))),1001,0),3)</f>
        <v>0</v>
      </c>
      <c r="B84" s="88"/>
      <c r="C84" s="115"/>
      <c r="D84" s="112"/>
      <c r="E84" s="112"/>
      <c r="F84" s="112"/>
      <c r="G84" s="112"/>
      <c r="H84" s="112"/>
      <c r="I84" s="109"/>
      <c r="J84" s="114" t="s">
        <v>164</v>
      </c>
      <c r="K84" s="113"/>
      <c r="L84" s="113"/>
      <c r="M84" s="113"/>
      <c r="N84" s="113"/>
      <c r="O84" s="113"/>
      <c r="P84" s="113"/>
      <c r="Q84" s="113"/>
      <c r="R84" s="113"/>
      <c r="S84" s="113"/>
      <c r="T84" s="113"/>
      <c r="U84" s="113"/>
      <c r="V84" s="113"/>
      <c r="W84" s="113"/>
      <c r="X84" s="113"/>
      <c r="Y84" s="113"/>
      <c r="Z84" s="111"/>
    </row>
    <row r="85" spans="1:27" ht="20.100000000000001" customHeight="1" x14ac:dyDescent="0.15">
      <c r="A85" s="88">
        <f>IFERROR(IF(OR(AND($I63="する",AND(TRIM($I85)&lt;&gt;"",NOT(AND(ISNUMBER(VALUE(SUBSTITUTE($I85,"-",""))),IFERROR(SEARCH("-",$I85),0)&gt;0)))), AND($I63="しない",NOT(ISBLANK($I85)))),1001,0),3)</f>
        <v>0</v>
      </c>
      <c r="B85" s="88"/>
      <c r="C85" s="106"/>
      <c r="D85" s="107">
        <v>10</v>
      </c>
      <c r="E85" s="83" t="s">
        <v>4</v>
      </c>
      <c r="I85" s="56"/>
      <c r="J85" s="56"/>
      <c r="K85" s="56"/>
      <c r="L85" s="56"/>
      <c r="M85" s="56"/>
      <c r="N85" s="113"/>
      <c r="O85" s="113"/>
      <c r="P85" s="113"/>
      <c r="Q85" s="113"/>
      <c r="R85" s="113"/>
      <c r="S85" s="113"/>
      <c r="T85" s="113"/>
      <c r="U85" s="113"/>
      <c r="V85" s="113"/>
      <c r="W85" s="113"/>
      <c r="X85" s="113"/>
      <c r="Y85" s="113"/>
      <c r="Z85" s="111"/>
    </row>
    <row r="86" spans="1:27" ht="20.100000000000001" customHeight="1" x14ac:dyDescent="0.15">
      <c r="A86" s="88"/>
      <c r="B86" s="88"/>
      <c r="C86" s="115"/>
      <c r="D86" s="112"/>
      <c r="E86" s="112"/>
      <c r="F86" s="112"/>
      <c r="G86" s="112"/>
      <c r="H86" s="112"/>
      <c r="I86" s="109"/>
      <c r="J86" s="114" t="s">
        <v>164</v>
      </c>
      <c r="K86" s="113"/>
      <c r="L86" s="113"/>
      <c r="M86" s="113"/>
      <c r="N86" s="113"/>
      <c r="O86" s="113"/>
      <c r="P86" s="113"/>
      <c r="Q86" s="113"/>
      <c r="R86" s="113"/>
      <c r="S86" s="113"/>
      <c r="T86" s="113"/>
      <c r="U86" s="113"/>
      <c r="V86" s="113"/>
      <c r="W86" s="113"/>
      <c r="X86" s="113"/>
      <c r="Y86" s="113"/>
      <c r="Z86" s="111"/>
    </row>
    <row r="87" spans="1:27" ht="20.100000000000001" customHeight="1" x14ac:dyDescent="0.15">
      <c r="A87" s="126">
        <f>IFERROR(IF(OR(AND($I63="する",NOT(IFERROR(SEARCH("@",$I87),0)&gt;0)),AND($I63="しない",NOT(ISBLANK($I87)))),1001,0),3)</f>
        <v>0</v>
      </c>
      <c r="B87" s="88"/>
      <c r="C87" s="115"/>
      <c r="D87" s="107">
        <v>11</v>
      </c>
      <c r="E87" s="83" t="s">
        <v>125</v>
      </c>
      <c r="I87" s="56"/>
      <c r="J87" s="56"/>
      <c r="K87" s="56"/>
      <c r="L87" s="56"/>
      <c r="M87" s="56"/>
      <c r="N87" s="56"/>
      <c r="O87" s="56"/>
      <c r="P87" s="56"/>
      <c r="Q87" s="74"/>
      <c r="R87" s="56"/>
      <c r="S87" s="56"/>
      <c r="T87" s="56"/>
      <c r="U87" s="56"/>
      <c r="V87" s="56"/>
      <c r="W87" s="56"/>
      <c r="X87" s="56"/>
      <c r="Y87" s="56"/>
      <c r="Z87" s="111"/>
    </row>
    <row r="88" spans="1:27" ht="20.100000000000001" customHeight="1" x14ac:dyDescent="0.15">
      <c r="A88" s="88"/>
      <c r="B88" s="88"/>
      <c r="C88" s="115"/>
      <c r="D88" s="107"/>
      <c r="I88" s="109"/>
      <c r="J88" s="127" t="s">
        <v>194</v>
      </c>
      <c r="K88" s="142"/>
      <c r="L88" s="113"/>
      <c r="M88" s="113"/>
      <c r="N88" s="113"/>
      <c r="O88" s="113"/>
      <c r="P88" s="113"/>
      <c r="Q88" s="143"/>
      <c r="R88" s="113"/>
      <c r="S88" s="113"/>
      <c r="T88" s="113"/>
      <c r="U88" s="113"/>
      <c r="V88" s="113"/>
      <c r="W88" s="113"/>
      <c r="X88" s="113"/>
      <c r="Y88" s="113"/>
      <c r="Z88" s="112"/>
      <c r="AA88" s="130"/>
    </row>
    <row r="89" spans="1:27" ht="20.100000000000001" customHeight="1" x14ac:dyDescent="0.15">
      <c r="A89" s="88"/>
      <c r="B89" s="88"/>
      <c r="C89" s="144"/>
      <c r="D89" s="145"/>
      <c r="E89" s="145"/>
      <c r="F89" s="145"/>
      <c r="G89" s="145"/>
      <c r="H89" s="145"/>
      <c r="I89" s="146"/>
      <c r="J89" s="147"/>
      <c r="K89" s="148"/>
      <c r="L89" s="147"/>
      <c r="M89" s="147"/>
      <c r="N89" s="147"/>
      <c r="O89" s="147"/>
      <c r="P89" s="147"/>
      <c r="Q89" s="149"/>
      <c r="R89" s="147"/>
      <c r="S89" s="147"/>
      <c r="T89" s="147"/>
      <c r="U89" s="147"/>
      <c r="V89" s="147"/>
      <c r="W89" s="147"/>
      <c r="X89" s="147"/>
      <c r="Y89" s="147"/>
      <c r="Z89" s="145"/>
      <c r="AA89" s="130"/>
    </row>
    <row r="90" spans="1:27" ht="20.100000000000001" customHeight="1" x14ac:dyDescent="0.15">
      <c r="A90" s="88"/>
      <c r="B90" s="88"/>
      <c r="C90" s="112"/>
      <c r="D90" s="112"/>
      <c r="E90" s="112"/>
      <c r="F90" s="112"/>
      <c r="G90" s="112"/>
      <c r="H90" s="112"/>
      <c r="I90" s="150"/>
      <c r="J90" s="112"/>
      <c r="K90" s="151"/>
      <c r="L90" s="112"/>
      <c r="M90" s="112"/>
      <c r="N90" s="112"/>
      <c r="O90" s="112"/>
      <c r="P90" s="112"/>
      <c r="Q90" s="112"/>
      <c r="R90" s="112"/>
      <c r="S90" s="112"/>
      <c r="T90" s="112"/>
      <c r="U90" s="112"/>
      <c r="V90" s="112"/>
      <c r="W90" s="112"/>
      <c r="X90" s="112"/>
      <c r="Y90" s="112"/>
      <c r="Z90" s="112"/>
    </row>
    <row r="91" spans="1:27" ht="15.75" hidden="1" customHeight="1" x14ac:dyDescent="0.15">
      <c r="A91" s="88"/>
      <c r="B91" s="88"/>
      <c r="C91" s="112"/>
      <c r="D91" s="112"/>
      <c r="E91" s="112"/>
      <c r="F91" s="112"/>
      <c r="G91" s="112"/>
      <c r="H91" s="112"/>
      <c r="I91" s="150"/>
      <c r="J91" s="112"/>
      <c r="K91" s="151"/>
      <c r="L91" s="112"/>
      <c r="M91" s="112"/>
      <c r="N91" s="112"/>
      <c r="O91" s="112"/>
      <c r="P91" s="112"/>
      <c r="Q91" s="112"/>
      <c r="R91" s="112"/>
      <c r="S91" s="112"/>
      <c r="T91" s="112"/>
      <c r="U91" s="112"/>
      <c r="V91" s="112"/>
      <c r="W91" s="112"/>
      <c r="X91" s="112"/>
      <c r="Y91" s="112"/>
      <c r="Z91" s="112"/>
    </row>
    <row r="92" spans="1:27" ht="15.75" hidden="1" customHeight="1" x14ac:dyDescent="0.15">
      <c r="A92" s="88"/>
      <c r="B92" s="88"/>
      <c r="C92" s="112"/>
      <c r="D92" s="112"/>
      <c r="E92" s="112"/>
      <c r="F92" s="112"/>
      <c r="G92" s="112"/>
      <c r="H92" s="112"/>
      <c r="I92" s="150"/>
      <c r="J92" s="112"/>
      <c r="K92" s="151"/>
      <c r="L92" s="112"/>
      <c r="M92" s="112"/>
      <c r="N92" s="112"/>
      <c r="O92" s="112"/>
      <c r="P92" s="112"/>
      <c r="Q92" s="112"/>
      <c r="R92" s="112"/>
      <c r="S92" s="112"/>
      <c r="T92" s="112"/>
      <c r="U92" s="112"/>
      <c r="V92" s="112"/>
      <c r="W92" s="112"/>
      <c r="X92" s="112"/>
      <c r="Y92" s="112"/>
      <c r="Z92" s="112"/>
    </row>
    <row r="93" spans="1:27" ht="15.75" hidden="1" customHeight="1" x14ac:dyDescent="0.15">
      <c r="A93" s="88"/>
      <c r="B93" s="88"/>
      <c r="C93" s="112"/>
      <c r="D93" s="112"/>
      <c r="E93" s="112"/>
      <c r="F93" s="112"/>
      <c r="G93" s="112"/>
      <c r="H93" s="112"/>
      <c r="I93" s="150"/>
      <c r="J93" s="112"/>
      <c r="K93" s="151"/>
      <c r="L93" s="112"/>
      <c r="M93" s="112"/>
      <c r="N93" s="112"/>
      <c r="O93" s="112"/>
      <c r="P93" s="112"/>
      <c r="Q93" s="112"/>
      <c r="R93" s="112"/>
      <c r="S93" s="112"/>
      <c r="T93" s="112"/>
      <c r="U93" s="112"/>
      <c r="V93" s="112"/>
      <c r="W93" s="112"/>
      <c r="X93" s="112"/>
      <c r="Y93" s="112"/>
      <c r="Z93" s="112"/>
    </row>
    <row r="94" spans="1:27" ht="15.75" hidden="1" customHeight="1" x14ac:dyDescent="0.15">
      <c r="A94" s="88"/>
      <c r="B94" s="88"/>
      <c r="C94" s="112"/>
      <c r="D94" s="112"/>
      <c r="E94" s="112"/>
      <c r="F94" s="112"/>
      <c r="G94" s="112"/>
      <c r="H94" s="112"/>
      <c r="I94" s="150"/>
      <c r="J94" s="112"/>
      <c r="K94" s="151"/>
      <c r="L94" s="112"/>
      <c r="M94" s="112"/>
      <c r="N94" s="112"/>
      <c r="O94" s="112"/>
      <c r="P94" s="112"/>
      <c r="Q94" s="112"/>
      <c r="R94" s="112"/>
      <c r="S94" s="112"/>
      <c r="T94" s="112"/>
      <c r="U94" s="112"/>
      <c r="V94" s="112"/>
      <c r="W94" s="112"/>
      <c r="X94" s="112"/>
      <c r="Y94" s="112"/>
      <c r="Z94" s="112"/>
    </row>
    <row r="95" spans="1:27" ht="15.75" hidden="1" customHeight="1" x14ac:dyDescent="0.15">
      <c r="A95" s="88"/>
      <c r="B95" s="88"/>
      <c r="C95" s="112"/>
      <c r="D95" s="112"/>
      <c r="E95" s="112"/>
      <c r="F95" s="112"/>
      <c r="G95" s="112"/>
      <c r="H95" s="112"/>
      <c r="I95" s="150"/>
      <c r="J95" s="112"/>
      <c r="K95" s="151"/>
      <c r="L95" s="112"/>
      <c r="M95" s="112"/>
      <c r="N95" s="112"/>
      <c r="O95" s="112"/>
      <c r="P95" s="112"/>
      <c r="Q95" s="112"/>
      <c r="R95" s="112"/>
      <c r="S95" s="112"/>
      <c r="T95" s="112"/>
      <c r="U95" s="112"/>
      <c r="V95" s="112"/>
      <c r="W95" s="112"/>
      <c r="X95" s="112"/>
      <c r="Y95" s="112"/>
      <c r="Z95" s="112"/>
    </row>
    <row r="96" spans="1:27" ht="15.75" hidden="1" customHeight="1" x14ac:dyDescent="0.15">
      <c r="A96" s="88"/>
      <c r="B96" s="88"/>
      <c r="C96" s="112"/>
      <c r="D96" s="112"/>
      <c r="E96" s="112"/>
      <c r="F96" s="112"/>
      <c r="G96" s="112"/>
      <c r="H96" s="112"/>
      <c r="I96" s="150"/>
      <c r="J96" s="112"/>
      <c r="K96" s="151"/>
      <c r="L96" s="112"/>
      <c r="M96" s="112"/>
      <c r="N96" s="112"/>
      <c r="O96" s="112"/>
      <c r="P96" s="112"/>
      <c r="Q96" s="112"/>
      <c r="R96" s="112"/>
      <c r="S96" s="112"/>
      <c r="T96" s="112"/>
      <c r="U96" s="112"/>
      <c r="V96" s="112"/>
      <c r="W96" s="112"/>
      <c r="X96" s="112"/>
      <c r="Y96" s="112"/>
      <c r="Z96" s="112"/>
    </row>
    <row r="97" spans="1:26" ht="15.75" hidden="1" customHeight="1" x14ac:dyDescent="0.15">
      <c r="A97" s="88"/>
      <c r="B97" s="88"/>
      <c r="C97" s="112"/>
      <c r="D97" s="112"/>
      <c r="E97" s="112"/>
      <c r="F97" s="112"/>
      <c r="G97" s="112"/>
      <c r="H97" s="112"/>
      <c r="I97" s="150"/>
      <c r="J97" s="112"/>
      <c r="K97" s="151"/>
      <c r="L97" s="112"/>
      <c r="M97" s="112"/>
      <c r="N97" s="112"/>
      <c r="O97" s="112"/>
      <c r="P97" s="112"/>
      <c r="Q97" s="112"/>
      <c r="R97" s="112"/>
      <c r="S97" s="112"/>
      <c r="T97" s="112"/>
      <c r="U97" s="112"/>
      <c r="V97" s="112"/>
      <c r="W97" s="112"/>
      <c r="X97" s="112"/>
      <c r="Y97" s="112"/>
      <c r="Z97" s="112"/>
    </row>
    <row r="98" spans="1:26" ht="15.75" hidden="1" customHeight="1" x14ac:dyDescent="0.15">
      <c r="A98" s="88"/>
      <c r="B98" s="88"/>
      <c r="C98" s="112"/>
      <c r="D98" s="112"/>
      <c r="E98" s="112"/>
      <c r="F98" s="112"/>
      <c r="G98" s="112"/>
      <c r="H98" s="112"/>
      <c r="I98" s="150"/>
      <c r="J98" s="112"/>
      <c r="K98" s="151"/>
      <c r="L98" s="112"/>
      <c r="M98" s="112"/>
      <c r="N98" s="112"/>
      <c r="O98" s="112"/>
      <c r="P98" s="112"/>
      <c r="Q98" s="112"/>
      <c r="R98" s="112"/>
      <c r="S98" s="112"/>
      <c r="T98" s="112"/>
      <c r="U98" s="112"/>
      <c r="V98" s="112"/>
      <c r="W98" s="112"/>
      <c r="X98" s="112"/>
      <c r="Y98" s="112"/>
      <c r="Z98" s="112"/>
    </row>
    <row r="99" spans="1:26" ht="15.75" hidden="1" customHeight="1" x14ac:dyDescent="0.15">
      <c r="A99" s="88"/>
      <c r="B99" s="88"/>
      <c r="C99" s="112"/>
      <c r="D99" s="112"/>
      <c r="E99" s="112"/>
      <c r="F99" s="112"/>
      <c r="G99" s="112"/>
      <c r="H99" s="112"/>
      <c r="I99" s="150"/>
      <c r="J99" s="112"/>
      <c r="K99" s="151"/>
      <c r="L99" s="112"/>
      <c r="M99" s="112"/>
      <c r="N99" s="112"/>
      <c r="O99" s="112"/>
      <c r="P99" s="112"/>
      <c r="Q99" s="112"/>
      <c r="R99" s="112"/>
      <c r="S99" s="112"/>
      <c r="T99" s="112"/>
      <c r="U99" s="112"/>
      <c r="V99" s="112"/>
      <c r="W99" s="112"/>
      <c r="X99" s="112"/>
      <c r="Y99" s="112"/>
      <c r="Z99" s="112"/>
    </row>
    <row r="100" spans="1:26" ht="15.75" hidden="1" customHeight="1" x14ac:dyDescent="0.15">
      <c r="A100" s="88"/>
      <c r="B100" s="88"/>
      <c r="C100" s="112"/>
      <c r="D100" s="112"/>
      <c r="E100" s="112"/>
      <c r="F100" s="112"/>
      <c r="G100" s="112"/>
      <c r="H100" s="112"/>
      <c r="I100" s="150"/>
      <c r="J100" s="112"/>
      <c r="K100" s="151"/>
      <c r="L100" s="112"/>
      <c r="M100" s="112"/>
      <c r="N100" s="112"/>
      <c r="O100" s="112"/>
      <c r="P100" s="112"/>
      <c r="Q100" s="112"/>
      <c r="R100" s="112"/>
      <c r="S100" s="112"/>
      <c r="T100" s="112"/>
      <c r="U100" s="112"/>
      <c r="V100" s="112"/>
      <c r="W100" s="112"/>
      <c r="X100" s="112"/>
      <c r="Y100" s="112"/>
      <c r="Z100" s="112"/>
    </row>
    <row r="101" spans="1:26" ht="15.75" hidden="1" customHeight="1" x14ac:dyDescent="0.15">
      <c r="A101" s="88"/>
      <c r="B101" s="88"/>
      <c r="C101" s="112"/>
      <c r="D101" s="112"/>
      <c r="E101" s="112"/>
      <c r="F101" s="112"/>
      <c r="G101" s="112"/>
      <c r="H101" s="112"/>
      <c r="I101" s="150"/>
      <c r="J101" s="112"/>
      <c r="K101" s="151"/>
      <c r="L101" s="112"/>
      <c r="M101" s="112"/>
      <c r="N101" s="112"/>
      <c r="O101" s="112"/>
      <c r="P101" s="112"/>
      <c r="Q101" s="112"/>
      <c r="R101" s="112"/>
      <c r="S101" s="112"/>
      <c r="T101" s="112"/>
      <c r="U101" s="112"/>
      <c r="V101" s="112"/>
      <c r="W101" s="112"/>
      <c r="X101" s="112"/>
      <c r="Y101" s="112"/>
      <c r="Z101" s="112"/>
    </row>
    <row r="102" spans="1:26" ht="15.75" hidden="1" customHeight="1" x14ac:dyDescent="0.15">
      <c r="A102" s="88"/>
      <c r="B102" s="88"/>
      <c r="C102" s="112"/>
      <c r="D102" s="112"/>
      <c r="E102" s="112"/>
      <c r="F102" s="112"/>
      <c r="G102" s="112"/>
      <c r="H102" s="112"/>
      <c r="I102" s="150"/>
      <c r="J102" s="112"/>
      <c r="K102" s="151"/>
      <c r="L102" s="112"/>
      <c r="M102" s="112"/>
      <c r="N102" s="112"/>
      <c r="O102" s="112"/>
      <c r="P102" s="112"/>
      <c r="Q102" s="112"/>
      <c r="R102" s="112"/>
      <c r="S102" s="112"/>
      <c r="T102" s="112"/>
      <c r="U102" s="112"/>
      <c r="V102" s="112"/>
      <c r="W102" s="112"/>
      <c r="X102" s="112"/>
      <c r="Y102" s="112"/>
      <c r="Z102" s="112"/>
    </row>
    <row r="103" spans="1:26" ht="15.75" hidden="1" customHeight="1" x14ac:dyDescent="0.15">
      <c r="A103" s="88"/>
      <c r="B103" s="88"/>
      <c r="C103" s="112"/>
      <c r="D103" s="112"/>
      <c r="E103" s="112"/>
      <c r="F103" s="112"/>
      <c r="G103" s="112"/>
      <c r="H103" s="112"/>
      <c r="I103" s="150"/>
      <c r="J103" s="112"/>
      <c r="K103" s="151"/>
      <c r="L103" s="112"/>
      <c r="M103" s="112"/>
      <c r="N103" s="112"/>
      <c r="O103" s="112"/>
      <c r="P103" s="112"/>
      <c r="Q103" s="112"/>
      <c r="R103" s="112"/>
      <c r="S103" s="112"/>
      <c r="T103" s="112"/>
      <c r="U103" s="112"/>
      <c r="V103" s="112"/>
      <c r="W103" s="112"/>
      <c r="X103" s="112"/>
      <c r="Y103" s="112"/>
      <c r="Z103" s="112"/>
    </row>
    <row r="104" spans="1:26" ht="15.75" hidden="1" customHeight="1" x14ac:dyDescent="0.15">
      <c r="A104" s="88"/>
      <c r="B104" s="88"/>
      <c r="C104" s="112"/>
      <c r="D104" s="112"/>
      <c r="E104" s="112"/>
      <c r="F104" s="112"/>
      <c r="G104" s="112"/>
      <c r="H104" s="112"/>
      <c r="I104" s="150"/>
      <c r="J104" s="112"/>
      <c r="K104" s="151"/>
      <c r="L104" s="112"/>
      <c r="M104" s="112"/>
      <c r="N104" s="112"/>
      <c r="O104" s="112"/>
      <c r="P104" s="112"/>
      <c r="Q104" s="112"/>
      <c r="R104" s="112"/>
      <c r="S104" s="112"/>
      <c r="T104" s="112"/>
      <c r="U104" s="112"/>
      <c r="V104" s="112"/>
      <c r="W104" s="112"/>
      <c r="X104" s="112"/>
      <c r="Y104" s="112"/>
      <c r="Z104" s="112"/>
    </row>
    <row r="105" spans="1:26" ht="15.75" hidden="1" customHeight="1" x14ac:dyDescent="0.15">
      <c r="A105" s="88"/>
      <c r="B105" s="88"/>
      <c r="C105" s="112"/>
      <c r="D105" s="112"/>
      <c r="E105" s="112"/>
      <c r="F105" s="112"/>
      <c r="G105" s="112"/>
      <c r="H105" s="112"/>
      <c r="I105" s="150"/>
      <c r="J105" s="112"/>
      <c r="K105" s="151"/>
      <c r="L105" s="112"/>
      <c r="M105" s="112"/>
      <c r="N105" s="112"/>
      <c r="O105" s="112"/>
      <c r="P105" s="112"/>
      <c r="Q105" s="112"/>
      <c r="R105" s="112"/>
      <c r="S105" s="112"/>
      <c r="T105" s="112"/>
      <c r="U105" s="112"/>
      <c r="V105" s="112"/>
      <c r="W105" s="112"/>
      <c r="X105" s="112"/>
      <c r="Y105" s="112"/>
      <c r="Z105" s="112"/>
    </row>
    <row r="106" spans="1:26" ht="15.75" hidden="1" customHeight="1" x14ac:dyDescent="0.15">
      <c r="A106" s="88"/>
      <c r="B106" s="88"/>
      <c r="C106" s="112"/>
      <c r="D106" s="112"/>
      <c r="E106" s="112"/>
      <c r="F106" s="112"/>
      <c r="G106" s="112"/>
      <c r="H106" s="112"/>
      <c r="I106" s="150"/>
      <c r="J106" s="112"/>
      <c r="K106" s="151"/>
      <c r="L106" s="112"/>
      <c r="M106" s="112"/>
      <c r="N106" s="112"/>
      <c r="O106" s="112"/>
      <c r="P106" s="112"/>
      <c r="Q106" s="112"/>
      <c r="R106" s="112"/>
      <c r="S106" s="112"/>
      <c r="T106" s="112"/>
      <c r="U106" s="112"/>
      <c r="V106" s="112"/>
      <c r="W106" s="112"/>
      <c r="X106" s="112"/>
      <c r="Y106" s="112"/>
      <c r="Z106" s="112"/>
    </row>
    <row r="107" spans="1:26" ht="15.75" hidden="1" customHeight="1" x14ac:dyDescent="0.15">
      <c r="A107" s="88"/>
      <c r="B107" s="88"/>
      <c r="C107" s="112"/>
      <c r="D107" s="112"/>
      <c r="E107" s="112"/>
      <c r="F107" s="112"/>
      <c r="G107" s="112"/>
      <c r="H107" s="112"/>
      <c r="I107" s="150"/>
      <c r="J107" s="112"/>
      <c r="K107" s="151"/>
      <c r="L107" s="112"/>
      <c r="M107" s="112"/>
      <c r="N107" s="112"/>
      <c r="O107" s="112"/>
      <c r="P107" s="112"/>
      <c r="Q107" s="112"/>
      <c r="R107" s="112"/>
      <c r="S107" s="112"/>
      <c r="T107" s="112"/>
      <c r="U107" s="112"/>
      <c r="V107" s="112"/>
      <c r="W107" s="112"/>
      <c r="X107" s="112"/>
      <c r="Y107" s="112"/>
      <c r="Z107" s="112"/>
    </row>
    <row r="108" spans="1:26" ht="20.100000000000001" customHeight="1" x14ac:dyDescent="0.15">
      <c r="A108" s="88"/>
      <c r="B108" s="88"/>
      <c r="C108" s="112"/>
      <c r="D108" s="112"/>
      <c r="E108" s="112"/>
      <c r="F108" s="112"/>
      <c r="G108" s="112"/>
      <c r="H108" s="112"/>
      <c r="I108" s="150"/>
      <c r="J108" s="112"/>
      <c r="K108" s="151"/>
      <c r="L108" s="112"/>
      <c r="M108" s="112"/>
      <c r="N108" s="112"/>
      <c r="O108" s="112"/>
      <c r="P108" s="112"/>
      <c r="Q108" s="112"/>
      <c r="R108" s="112"/>
      <c r="S108" s="112"/>
      <c r="T108" s="112"/>
      <c r="U108" s="112"/>
      <c r="V108" s="112"/>
      <c r="W108" s="112"/>
      <c r="X108" s="112"/>
      <c r="Y108" s="112"/>
      <c r="Z108" s="112"/>
    </row>
    <row r="109" spans="1:26" ht="20.100000000000001" customHeight="1" x14ac:dyDescent="0.15">
      <c r="A109" s="88"/>
      <c r="B109" s="88"/>
      <c r="C109" s="99" t="s">
        <v>123</v>
      </c>
      <c r="D109" s="100"/>
      <c r="E109" s="100"/>
      <c r="F109" s="100"/>
      <c r="G109" s="100"/>
      <c r="H109" s="101"/>
      <c r="Q109" s="152"/>
    </row>
    <row r="110" spans="1:26" ht="15" customHeight="1" x14ac:dyDescent="0.15">
      <c r="A110" s="88"/>
      <c r="B110" s="88"/>
      <c r="C110" s="153"/>
      <c r="D110" s="154"/>
      <c r="E110" s="154"/>
      <c r="F110" s="154"/>
      <c r="G110" s="154"/>
      <c r="H110" s="154"/>
      <c r="I110" s="155"/>
      <c r="J110" s="104"/>
      <c r="K110" s="155"/>
      <c r="L110" s="104"/>
      <c r="M110" s="104"/>
      <c r="N110" s="104"/>
      <c r="O110" s="104"/>
      <c r="P110" s="104"/>
      <c r="Q110" s="156"/>
      <c r="R110" s="104"/>
      <c r="S110" s="104"/>
      <c r="T110" s="104"/>
      <c r="U110" s="104"/>
      <c r="V110" s="104"/>
      <c r="W110" s="104"/>
      <c r="X110" s="104"/>
      <c r="Y110" s="104"/>
      <c r="Z110" s="105"/>
    </row>
    <row r="111" spans="1:26" ht="30" customHeight="1" x14ac:dyDescent="0.15">
      <c r="A111" s="88"/>
      <c r="B111" s="88"/>
      <c r="C111" s="153"/>
      <c r="D111" s="157" t="s">
        <v>184</v>
      </c>
      <c r="E111" s="157"/>
      <c r="F111" s="157"/>
      <c r="G111" s="157"/>
      <c r="H111" s="157"/>
      <c r="I111" s="157"/>
      <c r="J111" s="157"/>
      <c r="K111" s="157"/>
      <c r="L111" s="157"/>
      <c r="M111" s="157"/>
      <c r="N111" s="157"/>
      <c r="O111" s="157"/>
      <c r="P111" s="157"/>
      <c r="Q111" s="157"/>
      <c r="R111" s="157"/>
      <c r="S111" s="157"/>
      <c r="T111" s="157"/>
      <c r="U111" s="157"/>
      <c r="V111" s="157"/>
      <c r="W111" s="157"/>
      <c r="X111" s="157"/>
      <c r="Y111" s="157"/>
      <c r="Z111" s="111"/>
    </row>
    <row r="112" spans="1:26" ht="20.100000000000001" customHeight="1" x14ac:dyDescent="0.15">
      <c r="A112" s="88"/>
      <c r="B112" s="88"/>
      <c r="C112" s="106"/>
      <c r="D112" s="107">
        <v>1</v>
      </c>
      <c r="E112" s="83" t="s">
        <v>121</v>
      </c>
      <c r="I112" s="56"/>
      <c r="J112" s="56"/>
      <c r="K112" s="56"/>
      <c r="L112" s="56"/>
      <c r="M112" s="56"/>
      <c r="N112" s="56"/>
      <c r="O112" s="56"/>
      <c r="P112" s="56"/>
      <c r="Q112" s="75"/>
      <c r="R112" s="56"/>
      <c r="S112" s="56"/>
      <c r="T112" s="56"/>
      <c r="U112" s="56"/>
      <c r="V112" s="56"/>
      <c r="W112" s="56"/>
      <c r="X112" s="56"/>
      <c r="Y112" s="56"/>
      <c r="Z112" s="111"/>
    </row>
    <row r="113" spans="1:26" ht="20.100000000000001" customHeight="1" x14ac:dyDescent="0.15">
      <c r="A113" s="88"/>
      <c r="B113" s="88"/>
      <c r="C113" s="106"/>
      <c r="D113" s="107"/>
      <c r="E113" s="112"/>
      <c r="F113" s="112"/>
      <c r="G113" s="112"/>
      <c r="H113" s="112"/>
      <c r="I113" s="118"/>
      <c r="J113" s="114" t="s">
        <v>122</v>
      </c>
      <c r="K113" s="142"/>
      <c r="L113" s="113"/>
      <c r="M113" s="113"/>
      <c r="N113" s="113"/>
      <c r="O113" s="113"/>
      <c r="P113" s="113"/>
      <c r="Q113" s="158"/>
      <c r="R113" s="113"/>
      <c r="S113" s="113"/>
      <c r="T113" s="113"/>
      <c r="U113" s="113"/>
      <c r="V113" s="113"/>
      <c r="W113" s="113"/>
      <c r="X113" s="113"/>
      <c r="Y113" s="113"/>
      <c r="Z113" s="111"/>
    </row>
    <row r="114" spans="1:26" ht="20.100000000000001" customHeight="1" x14ac:dyDescent="0.15">
      <c r="A114" s="88">
        <f>IFERROR(IF(AND(TRIM($I114)&lt;&gt;"", NOT(OR(IFERROR(SEARCH(" ",$I114),0)&gt;0, IFERROR(SEARCH("　",$I114),0)&gt;0))),1001,0),3)</f>
        <v>0</v>
      </c>
      <c r="B114" s="88"/>
      <c r="C114" s="106"/>
      <c r="D114" s="107">
        <f>D112+1</f>
        <v>2</v>
      </c>
      <c r="E114" s="83" t="s">
        <v>171</v>
      </c>
      <c r="I114" s="56"/>
      <c r="J114" s="56"/>
      <c r="K114" s="56"/>
      <c r="L114" s="56"/>
      <c r="M114" s="56"/>
      <c r="N114" s="56"/>
      <c r="O114" s="56"/>
      <c r="P114" s="56"/>
      <c r="Q114" s="56"/>
      <c r="R114" s="56"/>
      <c r="S114" s="56"/>
      <c r="T114" s="56"/>
      <c r="U114" s="56"/>
      <c r="V114" s="56"/>
      <c r="W114" s="56"/>
      <c r="X114" s="56"/>
      <c r="Y114" s="56"/>
      <c r="Z114" s="111"/>
    </row>
    <row r="115" spans="1:26" ht="20.100000000000001" customHeight="1" x14ac:dyDescent="0.15">
      <c r="A115" s="88"/>
      <c r="B115" s="88"/>
      <c r="C115" s="106"/>
      <c r="D115" s="107"/>
      <c r="E115" s="112"/>
      <c r="F115" s="112"/>
      <c r="G115" s="112"/>
      <c r="H115" s="112"/>
      <c r="I115" s="118"/>
      <c r="J115" s="114" t="s">
        <v>163</v>
      </c>
      <c r="K115" s="114"/>
      <c r="L115" s="114"/>
      <c r="M115" s="114"/>
      <c r="N115" s="114"/>
      <c r="O115" s="114"/>
      <c r="P115" s="114"/>
      <c r="Q115" s="114"/>
      <c r="R115" s="114"/>
      <c r="S115" s="114"/>
      <c r="T115" s="114"/>
      <c r="U115" s="114"/>
      <c r="V115" s="114"/>
      <c r="W115" s="114"/>
      <c r="X115" s="114"/>
      <c r="Y115" s="114"/>
      <c r="Z115" s="111"/>
    </row>
    <row r="116" spans="1:26" ht="20.100000000000001" customHeight="1" x14ac:dyDescent="0.15">
      <c r="A116" s="88">
        <f>IFERROR(IF(AND(TRIM($I116)&lt;&gt;"", NOT(OR(IFERROR(SEARCH(" ",$I116),0)&gt;0, IFERROR(SEARCH("　",$I116),0)&gt;0))),1001,0),3)</f>
        <v>0</v>
      </c>
      <c r="B116" s="88"/>
      <c r="C116" s="106"/>
      <c r="D116" s="107">
        <f>D114+1</f>
        <v>3</v>
      </c>
      <c r="E116" s="83" t="s">
        <v>172</v>
      </c>
      <c r="I116" s="56"/>
      <c r="J116" s="56"/>
      <c r="K116" s="56"/>
      <c r="L116" s="56"/>
      <c r="M116" s="56"/>
      <c r="N116" s="56"/>
      <c r="O116" s="56"/>
      <c r="P116" s="56"/>
      <c r="Q116" s="56"/>
      <c r="R116" s="56"/>
      <c r="S116" s="56"/>
      <c r="T116" s="56"/>
      <c r="U116" s="56"/>
      <c r="V116" s="56"/>
      <c r="W116" s="56"/>
      <c r="X116" s="56"/>
      <c r="Y116" s="56"/>
      <c r="Z116" s="111"/>
    </row>
    <row r="117" spans="1:26" ht="20.100000000000001" customHeight="1" x14ac:dyDescent="0.15">
      <c r="A117" s="88"/>
      <c r="B117" s="88"/>
      <c r="C117" s="106"/>
      <c r="D117" s="112"/>
      <c r="E117" s="112"/>
      <c r="F117" s="112"/>
      <c r="G117" s="112"/>
      <c r="H117" s="112"/>
      <c r="I117" s="118"/>
      <c r="J117" s="114" t="s">
        <v>5</v>
      </c>
      <c r="K117" s="114"/>
      <c r="L117" s="114"/>
      <c r="M117" s="114"/>
      <c r="N117" s="114"/>
      <c r="O117" s="114"/>
      <c r="P117" s="114"/>
      <c r="Q117" s="114"/>
      <c r="R117" s="114"/>
      <c r="S117" s="114"/>
      <c r="T117" s="114"/>
      <c r="U117" s="114"/>
      <c r="V117" s="114"/>
      <c r="W117" s="114"/>
      <c r="X117" s="114"/>
      <c r="Y117" s="114"/>
      <c r="Z117" s="111"/>
    </row>
    <row r="118" spans="1:26" ht="20.100000000000001" customHeight="1" x14ac:dyDescent="0.15">
      <c r="A118" s="88"/>
      <c r="B118" s="88"/>
      <c r="C118" s="106"/>
      <c r="D118" s="107">
        <f>D116+1</f>
        <v>4</v>
      </c>
      <c r="E118" s="83" t="s">
        <v>0</v>
      </c>
      <c r="I118" s="59"/>
      <c r="J118" s="60"/>
      <c r="K118" s="60"/>
      <c r="L118" s="60"/>
      <c r="M118" s="60"/>
      <c r="N118" s="112"/>
      <c r="O118" s="112"/>
      <c r="P118" s="112"/>
      <c r="Q118" s="112"/>
      <c r="R118" s="112"/>
      <c r="S118" s="112"/>
      <c r="T118" s="112"/>
      <c r="U118" s="112"/>
      <c r="V118" s="112"/>
      <c r="W118" s="112"/>
      <c r="X118" s="112"/>
      <c r="Y118" s="112"/>
      <c r="Z118" s="111"/>
    </row>
    <row r="119" spans="1:26" ht="20.100000000000001" customHeight="1" x14ac:dyDescent="0.15">
      <c r="A119" s="88"/>
      <c r="B119" s="88"/>
      <c r="C119" s="106"/>
      <c r="D119" s="107"/>
      <c r="E119" s="112"/>
      <c r="F119" s="112"/>
      <c r="G119" s="112"/>
      <c r="H119" s="112"/>
      <c r="I119" s="109"/>
      <c r="J119" s="114" t="s">
        <v>197</v>
      </c>
      <c r="K119" s="113"/>
      <c r="L119" s="113"/>
      <c r="M119" s="113"/>
      <c r="N119" s="113"/>
      <c r="O119" s="113"/>
      <c r="P119" s="113"/>
      <c r="Q119" s="113"/>
      <c r="R119" s="113"/>
      <c r="S119" s="113"/>
      <c r="T119" s="113"/>
      <c r="U119" s="113"/>
      <c r="V119" s="113"/>
      <c r="W119" s="113"/>
      <c r="X119" s="113"/>
      <c r="Y119" s="113"/>
      <c r="Z119" s="111"/>
    </row>
    <row r="120" spans="1:26" ht="20.100000000000001" customHeight="1" x14ac:dyDescent="0.15">
      <c r="A120" s="88">
        <f>IFERROR(IF(AND(TRIM($I120)&lt;&gt;"", AND(OR(ISERROR(FIND("@"&amp;LEFT($I120,3)&amp;"@", 都道府県3))=FALSE, ISERROR(FIND("@"&amp;LEFT($I120,4)&amp;"@",都道府県4))=FALSE))=FALSE),1001,0),3)</f>
        <v>0</v>
      </c>
      <c r="B120" s="88"/>
      <c r="C120" s="106"/>
      <c r="D120" s="107">
        <f>D118+1</f>
        <v>5</v>
      </c>
      <c r="E120" s="83" t="s">
        <v>124</v>
      </c>
      <c r="I120" s="61"/>
      <c r="J120" s="61"/>
      <c r="K120" s="61"/>
      <c r="L120" s="61"/>
      <c r="M120" s="61"/>
      <c r="N120" s="61"/>
      <c r="O120" s="61"/>
      <c r="P120" s="61"/>
      <c r="Q120" s="62"/>
      <c r="R120" s="61"/>
      <c r="S120" s="61"/>
      <c r="T120" s="61"/>
      <c r="U120" s="61"/>
      <c r="V120" s="61"/>
      <c r="W120" s="61"/>
      <c r="X120" s="61"/>
      <c r="Y120" s="61"/>
      <c r="Z120" s="111"/>
    </row>
    <row r="121" spans="1:26" ht="20.100000000000001" customHeight="1" x14ac:dyDescent="0.15">
      <c r="A121" s="88"/>
      <c r="B121" s="88"/>
      <c r="C121" s="106"/>
      <c r="D121" s="107"/>
      <c r="E121" s="112"/>
      <c r="F121" s="112"/>
      <c r="G121" s="112"/>
      <c r="H121" s="112"/>
      <c r="I121" s="109"/>
      <c r="J121" s="114" t="s">
        <v>169</v>
      </c>
      <c r="K121" s="113"/>
      <c r="L121" s="113"/>
      <c r="M121" s="113"/>
      <c r="N121" s="113"/>
      <c r="O121" s="113"/>
      <c r="P121" s="113"/>
      <c r="Q121" s="113"/>
      <c r="R121" s="113"/>
      <c r="S121" s="113"/>
      <c r="T121" s="113"/>
      <c r="U121" s="113"/>
      <c r="V121" s="113"/>
      <c r="W121" s="113"/>
      <c r="X121" s="113"/>
      <c r="Y121" s="113"/>
      <c r="Z121" s="111"/>
    </row>
    <row r="122" spans="1:26" ht="20.100000000000001" customHeight="1" x14ac:dyDescent="0.15">
      <c r="A122" s="88">
        <f>IFERROR(IF(AND(TRIM($I122)&lt;&gt;"", NOT(AND(ISNUMBER(VALUE(SUBSTITUTE($I122,"-",""))), IFERROR(SEARCH("-",$I122),0)&gt;0))),1001,0),3)</f>
        <v>0</v>
      </c>
      <c r="B122" s="88"/>
      <c r="C122" s="106"/>
      <c r="D122" s="107">
        <f>D120+1</f>
        <v>6</v>
      </c>
      <c r="E122" s="83" t="s">
        <v>3</v>
      </c>
      <c r="I122" s="56"/>
      <c r="J122" s="56"/>
      <c r="K122" s="56"/>
      <c r="L122" s="56"/>
      <c r="M122" s="56"/>
      <c r="O122" s="125" t="s">
        <v>117</v>
      </c>
      <c r="P122" s="1"/>
      <c r="Q122" s="83" t="s">
        <v>118</v>
      </c>
      <c r="Y122" s="113"/>
      <c r="Z122" s="111"/>
    </row>
    <row r="123" spans="1:26" ht="20.100000000000001" customHeight="1" x14ac:dyDescent="0.15">
      <c r="A123" s="88"/>
      <c r="B123" s="88"/>
      <c r="C123" s="115"/>
      <c r="D123" s="112"/>
      <c r="E123" s="112"/>
      <c r="F123" s="112"/>
      <c r="G123" s="112"/>
      <c r="H123" s="112"/>
      <c r="I123" s="109"/>
      <c r="J123" s="114" t="s">
        <v>170</v>
      </c>
      <c r="K123" s="113"/>
      <c r="L123" s="113"/>
      <c r="M123" s="113"/>
      <c r="N123" s="113"/>
      <c r="O123" s="113"/>
      <c r="P123" s="113"/>
      <c r="Q123" s="113"/>
      <c r="R123" s="113"/>
      <c r="S123" s="113"/>
      <c r="T123" s="113"/>
      <c r="U123" s="113"/>
      <c r="V123" s="113"/>
      <c r="W123" s="113"/>
      <c r="X123" s="113"/>
      <c r="Y123" s="113"/>
      <c r="Z123" s="111"/>
    </row>
    <row r="124" spans="1:26" ht="20.100000000000001" customHeight="1" x14ac:dyDescent="0.15">
      <c r="A124" s="88">
        <f>IFERROR(IF(AND(TRIM($I124)&lt;&gt;"", NOT(AND(ISNUMBER(VALUE(SUBSTITUTE($I124,"-",""))), IFERROR(SEARCH("-",$I124),0)&gt;0))),1001,0),3)</f>
        <v>0</v>
      </c>
      <c r="B124" s="88"/>
      <c r="C124" s="106"/>
      <c r="D124" s="107">
        <f>D122+1</f>
        <v>7</v>
      </c>
      <c r="E124" s="83" t="s">
        <v>4</v>
      </c>
      <c r="I124" s="56"/>
      <c r="J124" s="56"/>
      <c r="K124" s="56"/>
      <c r="L124" s="56"/>
      <c r="M124" s="56"/>
      <c r="N124" s="113"/>
      <c r="O124" s="113"/>
      <c r="P124" s="113"/>
      <c r="Q124" s="113"/>
      <c r="R124" s="113"/>
      <c r="S124" s="113"/>
      <c r="T124" s="113"/>
      <c r="U124" s="113"/>
      <c r="V124" s="113"/>
      <c r="W124" s="113"/>
      <c r="X124" s="113"/>
      <c r="Y124" s="113"/>
      <c r="Z124" s="111"/>
    </row>
    <row r="125" spans="1:26" ht="20.100000000000001" customHeight="1" x14ac:dyDescent="0.15">
      <c r="A125" s="88"/>
      <c r="B125" s="88"/>
      <c r="C125" s="115"/>
      <c r="D125" s="112"/>
      <c r="E125" s="112"/>
      <c r="F125" s="112"/>
      <c r="G125" s="112"/>
      <c r="H125" s="112"/>
      <c r="I125" s="109"/>
      <c r="J125" s="114" t="s">
        <v>170</v>
      </c>
      <c r="K125" s="113"/>
      <c r="L125" s="113"/>
      <c r="M125" s="113"/>
      <c r="N125" s="113"/>
      <c r="O125" s="113"/>
      <c r="P125" s="113"/>
      <c r="Q125" s="113"/>
      <c r="R125" s="113"/>
      <c r="S125" s="113"/>
      <c r="T125" s="113"/>
      <c r="U125" s="113"/>
      <c r="V125" s="113"/>
      <c r="W125" s="113"/>
      <c r="X125" s="113"/>
      <c r="Y125" s="113"/>
      <c r="Z125" s="111"/>
    </row>
    <row r="126" spans="1:26" ht="20.100000000000001" customHeight="1" x14ac:dyDescent="0.15">
      <c r="A126" s="88">
        <f>IFERROR(IF(AND(TRIM($I126)&lt;&gt;"", NOT(IFERROR(SEARCH("@",$I126),0)&gt;0)),1001,0),3)</f>
        <v>0</v>
      </c>
      <c r="B126" s="88"/>
      <c r="C126" s="106"/>
      <c r="D126" s="107">
        <f>D124+1</f>
        <v>8</v>
      </c>
      <c r="E126" s="83" t="s">
        <v>125</v>
      </c>
      <c r="I126" s="56"/>
      <c r="J126" s="56"/>
      <c r="K126" s="56"/>
      <c r="L126" s="56"/>
      <c r="M126" s="56"/>
      <c r="N126" s="56"/>
      <c r="O126" s="56"/>
      <c r="P126" s="56"/>
      <c r="Q126" s="74"/>
      <c r="R126" s="56"/>
      <c r="S126" s="56"/>
      <c r="T126" s="56"/>
      <c r="U126" s="56"/>
      <c r="V126" s="56"/>
      <c r="W126" s="56"/>
      <c r="X126" s="56"/>
      <c r="Y126" s="56"/>
      <c r="Z126" s="111"/>
    </row>
    <row r="127" spans="1:26" ht="20.100000000000001" customHeight="1" x14ac:dyDescent="0.15">
      <c r="A127" s="88"/>
      <c r="B127" s="88"/>
      <c r="C127" s="115"/>
      <c r="D127" s="112"/>
      <c r="E127" s="112"/>
      <c r="F127" s="112"/>
      <c r="G127" s="112"/>
      <c r="H127" s="112"/>
      <c r="I127" s="109"/>
      <c r="J127" s="127" t="s">
        <v>195</v>
      </c>
      <c r="K127" s="142"/>
      <c r="L127" s="113"/>
      <c r="M127" s="113"/>
      <c r="N127" s="113"/>
      <c r="O127" s="113"/>
      <c r="P127" s="113"/>
      <c r="Q127" s="143"/>
      <c r="R127" s="113"/>
      <c r="S127" s="113"/>
      <c r="T127" s="113"/>
      <c r="U127" s="113"/>
      <c r="V127" s="113"/>
      <c r="W127" s="113"/>
      <c r="X127" s="113"/>
      <c r="Y127" s="113"/>
      <c r="Z127" s="111"/>
    </row>
    <row r="128" spans="1:26" ht="20.100000000000001" customHeight="1" x14ac:dyDescent="0.15">
      <c r="A128" s="88"/>
      <c r="B128" s="88"/>
      <c r="C128" s="144"/>
      <c r="D128" s="145"/>
      <c r="E128" s="145"/>
      <c r="F128" s="145"/>
      <c r="G128" s="145"/>
      <c r="H128" s="145"/>
      <c r="I128" s="159"/>
      <c r="J128" s="160"/>
      <c r="K128" s="159"/>
      <c r="L128" s="160"/>
      <c r="M128" s="160"/>
      <c r="N128" s="160"/>
      <c r="O128" s="160"/>
      <c r="P128" s="160"/>
      <c r="Q128" s="161"/>
      <c r="R128" s="160"/>
      <c r="S128" s="160"/>
      <c r="T128" s="160"/>
      <c r="U128" s="160"/>
      <c r="V128" s="160"/>
      <c r="W128" s="160"/>
      <c r="X128" s="160"/>
      <c r="Y128" s="160"/>
      <c r="Z128" s="162"/>
    </row>
    <row r="129" spans="1:26" ht="20.100000000000001" customHeight="1" x14ac:dyDescent="0.15">
      <c r="A129" s="88"/>
      <c r="B129" s="88"/>
      <c r="C129" s="112"/>
      <c r="D129" s="112"/>
      <c r="E129" s="112"/>
      <c r="F129" s="112"/>
      <c r="G129" s="112"/>
      <c r="H129" s="112"/>
      <c r="I129" s="137"/>
      <c r="J129" s="137"/>
      <c r="K129" s="137"/>
      <c r="L129" s="137"/>
      <c r="M129" s="137"/>
      <c r="N129" s="137"/>
      <c r="O129" s="137"/>
      <c r="P129" s="137"/>
      <c r="Q129" s="163"/>
      <c r="R129" s="137"/>
      <c r="S129" s="137"/>
      <c r="T129" s="137"/>
      <c r="U129" s="137"/>
      <c r="V129" s="137"/>
      <c r="W129" s="137"/>
      <c r="X129" s="137"/>
      <c r="Y129" s="137"/>
      <c r="Z129" s="112"/>
    </row>
    <row r="130" spans="1:26" ht="15.75" hidden="1" customHeight="1" x14ac:dyDescent="0.15">
      <c r="A130" s="88"/>
      <c r="B130" s="88"/>
      <c r="C130" s="112"/>
      <c r="D130" s="112"/>
      <c r="E130" s="112"/>
      <c r="F130" s="112"/>
      <c r="G130" s="112"/>
      <c r="H130" s="112"/>
      <c r="I130" s="137"/>
      <c r="J130" s="137"/>
      <c r="K130" s="137"/>
      <c r="L130" s="137"/>
      <c r="M130" s="137"/>
      <c r="N130" s="137"/>
      <c r="O130" s="137"/>
      <c r="P130" s="137"/>
      <c r="Q130" s="163"/>
      <c r="R130" s="137"/>
      <c r="S130" s="137"/>
      <c r="T130" s="137"/>
      <c r="U130" s="137"/>
      <c r="V130" s="137"/>
      <c r="W130" s="137"/>
      <c r="X130" s="137"/>
      <c r="Y130" s="137"/>
      <c r="Z130" s="112"/>
    </row>
    <row r="131" spans="1:26" ht="15.75" hidden="1" customHeight="1" x14ac:dyDescent="0.15">
      <c r="A131" s="88"/>
      <c r="B131" s="88"/>
      <c r="C131" s="112"/>
      <c r="D131" s="112"/>
      <c r="E131" s="112"/>
      <c r="F131" s="112"/>
      <c r="G131" s="112"/>
      <c r="H131" s="112"/>
      <c r="I131" s="137"/>
      <c r="J131" s="137"/>
      <c r="K131" s="137"/>
      <c r="L131" s="137"/>
      <c r="M131" s="137"/>
      <c r="N131" s="137"/>
      <c r="O131" s="137"/>
      <c r="P131" s="137"/>
      <c r="Q131" s="163"/>
      <c r="R131" s="137"/>
      <c r="S131" s="137"/>
      <c r="T131" s="137"/>
      <c r="U131" s="137"/>
      <c r="V131" s="137"/>
      <c r="W131" s="137"/>
      <c r="X131" s="137"/>
      <c r="Y131" s="137"/>
      <c r="Z131" s="112"/>
    </row>
    <row r="132" spans="1:26" ht="15.75" hidden="1" customHeight="1" x14ac:dyDescent="0.15">
      <c r="A132" s="88"/>
      <c r="B132" s="88"/>
      <c r="C132" s="112"/>
      <c r="D132" s="112"/>
      <c r="E132" s="112"/>
      <c r="F132" s="112"/>
      <c r="G132" s="112"/>
      <c r="H132" s="112"/>
      <c r="I132" s="137"/>
      <c r="J132" s="137"/>
      <c r="K132" s="137"/>
      <c r="L132" s="137"/>
      <c r="M132" s="137"/>
      <c r="N132" s="137"/>
      <c r="O132" s="137"/>
      <c r="P132" s="137"/>
      <c r="Q132" s="163"/>
      <c r="R132" s="137"/>
      <c r="S132" s="137"/>
      <c r="T132" s="137"/>
      <c r="U132" s="137"/>
      <c r="V132" s="137"/>
      <c r="W132" s="137"/>
      <c r="X132" s="137"/>
      <c r="Y132" s="137"/>
      <c r="Z132" s="112"/>
    </row>
    <row r="133" spans="1:26" ht="15.75" hidden="1" customHeight="1" x14ac:dyDescent="0.15">
      <c r="A133" s="88"/>
      <c r="B133" s="88"/>
      <c r="C133" s="112"/>
      <c r="D133" s="112"/>
      <c r="E133" s="112"/>
      <c r="F133" s="112"/>
      <c r="G133" s="112"/>
      <c r="H133" s="112"/>
      <c r="I133" s="137"/>
      <c r="J133" s="137"/>
      <c r="K133" s="137"/>
      <c r="L133" s="137"/>
      <c r="M133" s="137"/>
      <c r="N133" s="137"/>
      <c r="O133" s="137"/>
      <c r="P133" s="137"/>
      <c r="Q133" s="163"/>
      <c r="R133" s="137"/>
      <c r="S133" s="137"/>
      <c r="T133" s="137"/>
      <c r="U133" s="137"/>
      <c r="V133" s="137"/>
      <c r="W133" s="137"/>
      <c r="X133" s="137"/>
      <c r="Y133" s="137"/>
      <c r="Z133" s="112"/>
    </row>
    <row r="134" spans="1:26" ht="15.75" hidden="1" customHeight="1" x14ac:dyDescent="0.15">
      <c r="A134" s="88"/>
      <c r="B134" s="88"/>
      <c r="C134" s="112"/>
      <c r="D134" s="112"/>
      <c r="E134" s="112"/>
      <c r="F134" s="112"/>
      <c r="G134" s="112"/>
      <c r="H134" s="112"/>
      <c r="I134" s="137"/>
      <c r="J134" s="137"/>
      <c r="K134" s="137"/>
      <c r="L134" s="137"/>
      <c r="M134" s="137"/>
      <c r="N134" s="137"/>
      <c r="O134" s="137"/>
      <c r="P134" s="137"/>
      <c r="Q134" s="163"/>
      <c r="R134" s="137"/>
      <c r="S134" s="137"/>
      <c r="T134" s="137"/>
      <c r="U134" s="137"/>
      <c r="V134" s="137"/>
      <c r="W134" s="137"/>
      <c r="X134" s="137"/>
      <c r="Y134" s="137"/>
      <c r="Z134" s="112"/>
    </row>
    <row r="135" spans="1:26" ht="15.75" hidden="1" customHeight="1" x14ac:dyDescent="0.15">
      <c r="A135" s="88"/>
      <c r="B135" s="88"/>
      <c r="C135" s="112"/>
      <c r="D135" s="112"/>
      <c r="E135" s="112"/>
      <c r="F135" s="112"/>
      <c r="G135" s="112"/>
      <c r="H135" s="112"/>
      <c r="I135" s="137"/>
      <c r="J135" s="137"/>
      <c r="K135" s="137"/>
      <c r="L135" s="137"/>
      <c r="M135" s="137"/>
      <c r="N135" s="137"/>
      <c r="O135" s="137"/>
      <c r="P135" s="137"/>
      <c r="Q135" s="163"/>
      <c r="R135" s="137"/>
      <c r="S135" s="137"/>
      <c r="T135" s="137"/>
      <c r="U135" s="137"/>
      <c r="V135" s="137"/>
      <c r="W135" s="137"/>
      <c r="X135" s="137"/>
      <c r="Y135" s="137"/>
      <c r="Z135" s="112"/>
    </row>
    <row r="136" spans="1:26" ht="15.75" hidden="1" customHeight="1" x14ac:dyDescent="0.15">
      <c r="A136" s="88"/>
      <c r="B136" s="88"/>
      <c r="C136" s="112"/>
      <c r="D136" s="112"/>
      <c r="E136" s="112"/>
      <c r="F136" s="112"/>
      <c r="G136" s="112"/>
      <c r="H136" s="112"/>
      <c r="I136" s="137"/>
      <c r="J136" s="137"/>
      <c r="K136" s="137"/>
      <c r="L136" s="137"/>
      <c r="M136" s="137"/>
      <c r="N136" s="137"/>
      <c r="O136" s="137"/>
      <c r="P136" s="137"/>
      <c r="Q136" s="163"/>
      <c r="R136" s="137"/>
      <c r="S136" s="137"/>
      <c r="T136" s="137"/>
      <c r="U136" s="137"/>
      <c r="V136" s="137"/>
      <c r="W136" s="137"/>
      <c r="X136" s="137"/>
      <c r="Y136" s="137"/>
      <c r="Z136" s="112"/>
    </row>
    <row r="137" spans="1:26" ht="15.75" hidden="1" customHeight="1" x14ac:dyDescent="0.15">
      <c r="A137" s="88"/>
      <c r="B137" s="88"/>
      <c r="C137" s="112"/>
      <c r="D137" s="112"/>
      <c r="E137" s="112"/>
      <c r="F137" s="112"/>
      <c r="G137" s="112"/>
      <c r="H137" s="112"/>
      <c r="I137" s="137"/>
      <c r="J137" s="137"/>
      <c r="K137" s="137"/>
      <c r="L137" s="137"/>
      <c r="M137" s="137"/>
      <c r="N137" s="137"/>
      <c r="O137" s="137"/>
      <c r="P137" s="137"/>
      <c r="Q137" s="163"/>
      <c r="R137" s="137"/>
      <c r="S137" s="137"/>
      <c r="T137" s="137"/>
      <c r="U137" s="137"/>
      <c r="V137" s="137"/>
      <c r="W137" s="137"/>
      <c r="X137" s="137"/>
      <c r="Y137" s="137"/>
      <c r="Z137" s="112"/>
    </row>
    <row r="138" spans="1:26" ht="15.75" hidden="1" customHeight="1" x14ac:dyDescent="0.15">
      <c r="A138" s="88"/>
      <c r="B138" s="88"/>
      <c r="C138" s="112"/>
      <c r="D138" s="112"/>
      <c r="E138" s="112"/>
      <c r="F138" s="112"/>
      <c r="G138" s="112"/>
      <c r="H138" s="112"/>
      <c r="I138" s="137"/>
      <c r="J138" s="137"/>
      <c r="K138" s="137"/>
      <c r="L138" s="137"/>
      <c r="M138" s="137"/>
      <c r="N138" s="137"/>
      <c r="O138" s="137"/>
      <c r="P138" s="137"/>
      <c r="Q138" s="163"/>
      <c r="R138" s="137"/>
      <c r="S138" s="137"/>
      <c r="T138" s="137"/>
      <c r="U138" s="137"/>
      <c r="V138" s="137"/>
      <c r="W138" s="137"/>
      <c r="X138" s="137"/>
      <c r="Y138" s="137"/>
      <c r="Z138" s="112"/>
    </row>
    <row r="139" spans="1:26" ht="15.75" hidden="1" customHeight="1" x14ac:dyDescent="0.15">
      <c r="A139" s="88"/>
      <c r="B139" s="88"/>
      <c r="C139" s="112"/>
      <c r="D139" s="112"/>
      <c r="E139" s="112"/>
      <c r="F139" s="112"/>
      <c r="G139" s="112"/>
      <c r="H139" s="112"/>
      <c r="I139" s="137"/>
      <c r="J139" s="137"/>
      <c r="K139" s="137"/>
      <c r="L139" s="137"/>
      <c r="M139" s="137"/>
      <c r="N139" s="137"/>
      <c r="O139" s="137"/>
      <c r="P139" s="137"/>
      <c r="Q139" s="163"/>
      <c r="R139" s="137"/>
      <c r="S139" s="137"/>
      <c r="T139" s="137"/>
      <c r="U139" s="137"/>
      <c r="V139" s="137"/>
      <c r="W139" s="137"/>
      <c r="X139" s="137"/>
      <c r="Y139" s="137"/>
      <c r="Z139" s="112"/>
    </row>
    <row r="140" spans="1:26" ht="15.75" hidden="1" customHeight="1" x14ac:dyDescent="0.15">
      <c r="A140" s="88"/>
      <c r="B140" s="88"/>
      <c r="C140" s="112"/>
      <c r="D140" s="112"/>
      <c r="E140" s="112"/>
      <c r="F140" s="112"/>
      <c r="G140" s="112"/>
      <c r="H140" s="112"/>
      <c r="I140" s="137"/>
      <c r="J140" s="137"/>
      <c r="K140" s="137"/>
      <c r="L140" s="137"/>
      <c r="M140" s="137"/>
      <c r="N140" s="137"/>
      <c r="O140" s="137"/>
      <c r="P140" s="137"/>
      <c r="Q140" s="163"/>
      <c r="R140" s="137"/>
      <c r="S140" s="137"/>
      <c r="T140" s="137"/>
      <c r="U140" s="137"/>
      <c r="V140" s="137"/>
      <c r="W140" s="137"/>
      <c r="X140" s="137"/>
      <c r="Y140" s="137"/>
      <c r="Z140" s="112"/>
    </row>
    <row r="141" spans="1:26" ht="15.75" hidden="1" customHeight="1" x14ac:dyDescent="0.15">
      <c r="A141" s="88"/>
      <c r="B141" s="88"/>
      <c r="C141" s="112"/>
      <c r="D141" s="112"/>
      <c r="E141" s="112"/>
      <c r="F141" s="112"/>
      <c r="G141" s="112"/>
      <c r="H141" s="112"/>
      <c r="I141" s="137"/>
      <c r="J141" s="137"/>
      <c r="K141" s="137"/>
      <c r="L141" s="137"/>
      <c r="M141" s="137"/>
      <c r="N141" s="137"/>
      <c r="O141" s="137"/>
      <c r="P141" s="137"/>
      <c r="Q141" s="163"/>
      <c r="R141" s="137"/>
      <c r="S141" s="137"/>
      <c r="T141" s="137"/>
      <c r="U141" s="137"/>
      <c r="V141" s="137"/>
      <c r="W141" s="137"/>
      <c r="X141" s="137"/>
      <c r="Y141" s="137"/>
      <c r="Z141" s="112"/>
    </row>
    <row r="142" spans="1:26" ht="15.75" hidden="1" customHeight="1" x14ac:dyDescent="0.15">
      <c r="A142" s="88"/>
      <c r="B142" s="88"/>
      <c r="C142" s="112"/>
      <c r="D142" s="112"/>
      <c r="E142" s="112"/>
      <c r="F142" s="112"/>
      <c r="G142" s="112"/>
      <c r="H142" s="112"/>
      <c r="I142" s="137"/>
      <c r="J142" s="137"/>
      <c r="K142" s="137"/>
      <c r="L142" s="137"/>
      <c r="M142" s="137"/>
      <c r="N142" s="137"/>
      <c r="O142" s="137"/>
      <c r="P142" s="137"/>
      <c r="Q142" s="163"/>
      <c r="R142" s="137"/>
      <c r="S142" s="137"/>
      <c r="T142" s="137"/>
      <c r="U142" s="137"/>
      <c r="V142" s="137"/>
      <c r="W142" s="137"/>
      <c r="X142" s="137"/>
      <c r="Y142" s="137"/>
      <c r="Z142" s="112"/>
    </row>
    <row r="143" spans="1:26" ht="15.75" hidden="1" customHeight="1" x14ac:dyDescent="0.15">
      <c r="A143" s="88"/>
      <c r="B143" s="88"/>
      <c r="C143" s="112"/>
      <c r="D143" s="112"/>
      <c r="E143" s="112"/>
      <c r="F143" s="112"/>
      <c r="G143" s="112"/>
      <c r="H143" s="112"/>
      <c r="I143" s="137"/>
      <c r="J143" s="137"/>
      <c r="K143" s="137"/>
      <c r="L143" s="137"/>
      <c r="M143" s="137"/>
      <c r="N143" s="137"/>
      <c r="O143" s="137"/>
      <c r="P143" s="137"/>
      <c r="Q143" s="163"/>
      <c r="R143" s="137"/>
      <c r="S143" s="137"/>
      <c r="T143" s="137"/>
      <c r="U143" s="137"/>
      <c r="V143" s="137"/>
      <c r="W143" s="137"/>
      <c r="X143" s="137"/>
      <c r="Y143" s="137"/>
      <c r="Z143" s="112"/>
    </row>
    <row r="144" spans="1:26" ht="15.75" hidden="1" customHeight="1" x14ac:dyDescent="0.15">
      <c r="A144" s="88"/>
      <c r="B144" s="88"/>
      <c r="C144" s="112"/>
      <c r="D144" s="112"/>
      <c r="E144" s="112"/>
      <c r="F144" s="112"/>
      <c r="G144" s="112"/>
      <c r="H144" s="112"/>
      <c r="I144" s="137"/>
      <c r="J144" s="137"/>
      <c r="K144" s="137"/>
      <c r="L144" s="137"/>
      <c r="M144" s="137"/>
      <c r="N144" s="137"/>
      <c r="O144" s="137"/>
      <c r="P144" s="137"/>
      <c r="Q144" s="163"/>
      <c r="R144" s="137"/>
      <c r="S144" s="137"/>
      <c r="T144" s="137"/>
      <c r="U144" s="137"/>
      <c r="V144" s="137"/>
      <c r="W144" s="137"/>
      <c r="X144" s="137"/>
      <c r="Y144" s="137"/>
      <c r="Z144" s="112"/>
    </row>
    <row r="145" spans="1:26" ht="15.75" hidden="1" customHeight="1" x14ac:dyDescent="0.15">
      <c r="A145" s="88"/>
      <c r="B145" s="88"/>
      <c r="C145" s="112"/>
      <c r="D145" s="112"/>
      <c r="E145" s="112"/>
      <c r="F145" s="112"/>
      <c r="G145" s="112"/>
      <c r="H145" s="112"/>
      <c r="I145" s="137"/>
      <c r="J145" s="137"/>
      <c r="K145" s="137"/>
      <c r="L145" s="137"/>
      <c r="M145" s="137"/>
      <c r="N145" s="137"/>
      <c r="O145" s="137"/>
      <c r="P145" s="137"/>
      <c r="Q145" s="163"/>
      <c r="R145" s="137"/>
      <c r="S145" s="137"/>
      <c r="T145" s="137"/>
      <c r="U145" s="137"/>
      <c r="V145" s="137"/>
      <c r="W145" s="137"/>
      <c r="X145" s="137"/>
      <c r="Y145" s="137"/>
      <c r="Z145" s="112"/>
    </row>
    <row r="146" spans="1:26" ht="15.75" hidden="1" customHeight="1" x14ac:dyDescent="0.15">
      <c r="A146" s="88"/>
      <c r="B146" s="88"/>
      <c r="C146" s="112"/>
      <c r="D146" s="112"/>
      <c r="E146" s="112"/>
      <c r="F146" s="112"/>
      <c r="G146" s="112"/>
      <c r="H146" s="112"/>
      <c r="I146" s="137"/>
      <c r="J146" s="137"/>
      <c r="K146" s="137"/>
      <c r="L146" s="137"/>
      <c r="M146" s="137"/>
      <c r="N146" s="137"/>
      <c r="O146" s="137"/>
      <c r="P146" s="137"/>
      <c r="Q146" s="163"/>
      <c r="R146" s="137"/>
      <c r="S146" s="137"/>
      <c r="T146" s="137"/>
      <c r="U146" s="137"/>
      <c r="V146" s="137"/>
      <c r="W146" s="137"/>
      <c r="X146" s="137"/>
      <c r="Y146" s="137"/>
      <c r="Z146" s="112"/>
    </row>
    <row r="147" spans="1:26" ht="15.75" hidden="1" customHeight="1" x14ac:dyDescent="0.15">
      <c r="A147" s="88"/>
      <c r="B147" s="88"/>
      <c r="C147" s="112"/>
      <c r="D147" s="112"/>
      <c r="E147" s="112"/>
      <c r="F147" s="112"/>
      <c r="G147" s="112"/>
      <c r="H147" s="112"/>
      <c r="I147" s="137"/>
      <c r="J147" s="137"/>
      <c r="K147" s="137"/>
      <c r="L147" s="137"/>
      <c r="M147" s="137"/>
      <c r="N147" s="137"/>
      <c r="O147" s="137"/>
      <c r="P147" s="137"/>
      <c r="Q147" s="163"/>
      <c r="R147" s="137"/>
      <c r="S147" s="137"/>
      <c r="T147" s="137"/>
      <c r="U147" s="137"/>
      <c r="V147" s="137"/>
      <c r="W147" s="137"/>
      <c r="X147" s="137"/>
      <c r="Y147" s="137"/>
      <c r="Z147" s="112"/>
    </row>
    <row r="148" spans="1:26" ht="15.75" hidden="1" customHeight="1" x14ac:dyDescent="0.15">
      <c r="A148" s="88"/>
      <c r="B148" s="88"/>
      <c r="C148" s="112"/>
      <c r="D148" s="112"/>
      <c r="E148" s="112"/>
      <c r="F148" s="112"/>
      <c r="G148" s="112"/>
      <c r="H148" s="112"/>
      <c r="I148" s="137"/>
      <c r="J148" s="137"/>
      <c r="K148" s="137"/>
      <c r="L148" s="137"/>
      <c r="M148" s="137"/>
      <c r="N148" s="137"/>
      <c r="O148" s="137"/>
      <c r="P148" s="137"/>
      <c r="Q148" s="163"/>
      <c r="R148" s="137"/>
      <c r="S148" s="137"/>
      <c r="T148" s="137"/>
      <c r="U148" s="137"/>
      <c r="V148" s="137"/>
      <c r="W148" s="137"/>
      <c r="X148" s="137"/>
      <c r="Y148" s="137"/>
      <c r="Z148" s="112"/>
    </row>
    <row r="149" spans="1:26" ht="20.100000000000001" customHeight="1" x14ac:dyDescent="0.15">
      <c r="A149" s="88"/>
      <c r="B149" s="88"/>
      <c r="C149" s="112"/>
      <c r="D149" s="112"/>
      <c r="E149" s="112"/>
      <c r="F149" s="112"/>
      <c r="G149" s="112"/>
      <c r="H149" s="112"/>
      <c r="I149" s="137"/>
      <c r="J149" s="112"/>
      <c r="K149" s="112"/>
      <c r="L149" s="112"/>
      <c r="M149" s="112"/>
      <c r="N149" s="112"/>
      <c r="O149" s="112"/>
      <c r="P149" s="112"/>
      <c r="Q149" s="164"/>
      <c r="R149" s="112"/>
      <c r="S149" s="112"/>
      <c r="T149" s="112"/>
      <c r="U149" s="112"/>
      <c r="V149" s="112"/>
      <c r="W149" s="112"/>
      <c r="X149" s="112"/>
      <c r="Y149" s="112"/>
      <c r="Z149" s="112"/>
    </row>
    <row r="150" spans="1:26" ht="20.100000000000001" customHeight="1" x14ac:dyDescent="0.15">
      <c r="A150" s="88"/>
      <c r="B150" s="88"/>
      <c r="C150" s="99" t="s">
        <v>159</v>
      </c>
      <c r="D150" s="100"/>
      <c r="E150" s="100"/>
      <c r="F150" s="100"/>
      <c r="G150" s="100"/>
      <c r="H150" s="101"/>
      <c r="I150" s="138"/>
      <c r="K150" s="138"/>
    </row>
    <row r="151" spans="1:26" ht="20.100000000000001" customHeight="1" x14ac:dyDescent="0.15">
      <c r="A151" s="88"/>
      <c r="B151" s="88"/>
      <c r="C151" s="102"/>
      <c r="D151" s="103"/>
      <c r="E151" s="103"/>
      <c r="F151" s="103"/>
      <c r="G151" s="103"/>
      <c r="H151" s="103"/>
      <c r="I151" s="104"/>
      <c r="J151" s="104"/>
      <c r="K151" s="104"/>
      <c r="L151" s="104"/>
      <c r="M151" s="104"/>
      <c r="N151" s="104"/>
      <c r="O151" s="104"/>
      <c r="P151" s="104"/>
      <c r="Q151" s="104"/>
      <c r="R151" s="104"/>
      <c r="S151" s="104"/>
      <c r="T151" s="104"/>
      <c r="U151" s="104"/>
      <c r="V151" s="104"/>
      <c r="W151" s="104"/>
      <c r="X151" s="104"/>
      <c r="Y151" s="104"/>
      <c r="Z151" s="105"/>
    </row>
    <row r="152" spans="1:26" ht="20.100000000000001" customHeight="1" x14ac:dyDescent="0.15">
      <c r="A152" s="88"/>
      <c r="B152" s="88"/>
      <c r="C152" s="102"/>
      <c r="D152" s="165" t="s">
        <v>70</v>
      </c>
      <c r="E152" s="139"/>
      <c r="F152" s="139"/>
      <c r="G152" s="139"/>
      <c r="H152" s="139"/>
      <c r="I152" s="139"/>
      <c r="J152" s="139"/>
      <c r="K152" s="139"/>
      <c r="L152" s="139"/>
      <c r="M152" s="139"/>
      <c r="N152" s="139"/>
      <c r="O152" s="139"/>
      <c r="P152" s="139"/>
      <c r="Q152" s="139"/>
      <c r="R152" s="139"/>
      <c r="S152" s="139"/>
      <c r="T152" s="139"/>
      <c r="U152" s="139"/>
      <c r="V152" s="139"/>
      <c r="W152" s="139"/>
      <c r="X152" s="113"/>
      <c r="Y152" s="112"/>
      <c r="Z152" s="111"/>
    </row>
    <row r="153" spans="1:26" ht="20.100000000000001" customHeight="1" x14ac:dyDescent="0.15">
      <c r="A153" s="88">
        <f>IFERROR(IF(AND($I153&lt;&gt;"しない", $I153&lt;&gt;"する"),1001,0),3)</f>
        <v>0</v>
      </c>
      <c r="B153" s="88"/>
      <c r="C153" s="106"/>
      <c r="D153" s="107">
        <v>1</v>
      </c>
      <c r="E153" s="112" t="s">
        <v>71</v>
      </c>
      <c r="F153" s="112"/>
      <c r="G153" s="112"/>
      <c r="H153" s="112"/>
      <c r="I153" s="56" t="s">
        <v>199</v>
      </c>
      <c r="J153" s="63"/>
      <c r="K153" s="63"/>
      <c r="L153" s="63"/>
      <c r="M153" s="63"/>
      <c r="N153" s="112"/>
      <c r="O153" s="112"/>
      <c r="P153" s="112"/>
      <c r="Q153" s="112"/>
      <c r="R153" s="112"/>
      <c r="S153" s="112"/>
      <c r="T153" s="112"/>
      <c r="U153" s="112"/>
      <c r="Z153" s="120"/>
    </row>
    <row r="154" spans="1:26" ht="20.100000000000001" customHeight="1" x14ac:dyDescent="0.15">
      <c r="A154" s="88"/>
      <c r="B154" s="88"/>
      <c r="C154" s="115"/>
      <c r="D154" s="112"/>
      <c r="E154" s="112"/>
      <c r="F154" s="112"/>
      <c r="G154" s="112"/>
      <c r="H154" s="112"/>
      <c r="I154" s="166"/>
      <c r="J154" s="114" t="s">
        <v>72</v>
      </c>
      <c r="K154" s="114"/>
      <c r="L154" s="114"/>
      <c r="M154" s="114"/>
      <c r="N154" s="114"/>
      <c r="O154" s="114"/>
      <c r="P154" s="114"/>
      <c r="Q154" s="114"/>
      <c r="R154" s="114"/>
      <c r="S154" s="114"/>
      <c r="T154" s="114"/>
      <c r="U154" s="112"/>
      <c r="Z154" s="120"/>
    </row>
    <row r="155" spans="1:26" ht="20.100000000000001" customHeight="1" x14ac:dyDescent="0.15">
      <c r="A155" s="88">
        <f>IFERROR(IF(AND($I153="する",OR(TRIM($I155)="", NOT(OR(IFERROR(SEARCH(" ",$I155),0)&gt;0, IFERROR(SEARCH("　",$I155),0)&gt;0)))),1001,0),3)</f>
        <v>0</v>
      </c>
      <c r="B155" s="88"/>
      <c r="C155" s="106"/>
      <c r="D155" s="107">
        <v>2</v>
      </c>
      <c r="E155" s="83" t="s">
        <v>171</v>
      </c>
      <c r="I155" s="56"/>
      <c r="J155" s="56"/>
      <c r="K155" s="56"/>
      <c r="L155" s="56"/>
      <c r="M155" s="56"/>
      <c r="N155" s="56"/>
      <c r="O155" s="56"/>
      <c r="P155" s="56"/>
      <c r="Q155" s="56"/>
      <c r="R155" s="56"/>
      <c r="S155" s="56"/>
      <c r="T155" s="56"/>
      <c r="U155" s="56"/>
      <c r="V155" s="56"/>
      <c r="W155" s="56"/>
      <c r="X155" s="56"/>
      <c r="Y155" s="56"/>
      <c r="Z155" s="111"/>
    </row>
    <row r="156" spans="1:26" ht="20.100000000000001" customHeight="1" x14ac:dyDescent="0.15">
      <c r="A156" s="88"/>
      <c r="B156" s="88"/>
      <c r="C156" s="106"/>
      <c r="D156" s="107"/>
      <c r="E156" s="112"/>
      <c r="F156" s="112"/>
      <c r="G156" s="112"/>
      <c r="H156" s="112"/>
      <c r="I156" s="118"/>
      <c r="J156" s="114" t="s">
        <v>163</v>
      </c>
      <c r="K156" s="114"/>
      <c r="L156" s="114"/>
      <c r="M156" s="114"/>
      <c r="N156" s="114"/>
      <c r="O156" s="114"/>
      <c r="P156" s="114"/>
      <c r="Q156" s="114"/>
      <c r="R156" s="114"/>
      <c r="S156" s="114"/>
      <c r="T156" s="114"/>
      <c r="U156" s="114"/>
      <c r="V156" s="114"/>
      <c r="W156" s="114"/>
      <c r="X156" s="114"/>
      <c r="Y156" s="114"/>
      <c r="Z156" s="111"/>
    </row>
    <row r="157" spans="1:26" ht="20.100000000000001" customHeight="1" x14ac:dyDescent="0.15">
      <c r="A157" s="88">
        <f>IFERROR(IF(AND($I153="する",OR(TRIM($I157)="", NOT(OR(IFERROR(SEARCH(" ",$I157),0)&gt;0, IFERROR(SEARCH("　",$I157),0)&gt;0)))),1001,0),3)</f>
        <v>0</v>
      </c>
      <c r="B157" s="88"/>
      <c r="C157" s="106"/>
      <c r="D157" s="107">
        <v>3</v>
      </c>
      <c r="E157" s="83" t="s">
        <v>172</v>
      </c>
      <c r="I157" s="56"/>
      <c r="J157" s="56"/>
      <c r="K157" s="56"/>
      <c r="L157" s="56"/>
      <c r="M157" s="56"/>
      <c r="N157" s="56"/>
      <c r="O157" s="56"/>
      <c r="P157" s="56"/>
      <c r="Q157" s="56"/>
      <c r="R157" s="56"/>
      <c r="S157" s="56"/>
      <c r="T157" s="56"/>
      <c r="U157" s="56"/>
      <c r="V157" s="56"/>
      <c r="W157" s="56"/>
      <c r="X157" s="56"/>
      <c r="Y157" s="56"/>
      <c r="Z157" s="111"/>
    </row>
    <row r="158" spans="1:26" ht="20.100000000000001" customHeight="1" x14ac:dyDescent="0.15">
      <c r="A158" s="88"/>
      <c r="B158" s="88"/>
      <c r="C158" s="115"/>
      <c r="D158" s="112"/>
      <c r="E158" s="112"/>
      <c r="F158" s="112"/>
      <c r="G158" s="112"/>
      <c r="H158" s="112"/>
      <c r="I158" s="118"/>
      <c r="J158" s="114" t="s">
        <v>5</v>
      </c>
      <c r="K158" s="114"/>
      <c r="L158" s="114"/>
      <c r="M158" s="114"/>
      <c r="N158" s="114"/>
      <c r="O158" s="114"/>
      <c r="P158" s="114"/>
      <c r="Q158" s="114"/>
      <c r="R158" s="114"/>
      <c r="S158" s="114"/>
      <c r="T158" s="114"/>
      <c r="U158" s="114"/>
      <c r="V158" s="114"/>
      <c r="W158" s="114"/>
      <c r="X158" s="114"/>
      <c r="Y158" s="114"/>
      <c r="Z158" s="111"/>
    </row>
    <row r="159" spans="1:26" ht="20.100000000000001" customHeight="1" x14ac:dyDescent="0.15">
      <c r="A159" s="88">
        <f>IFERROR(IF(AND($I153="する",OR(TRIM($I159)="", LEN($I159)&lt;&gt;8, NOT(ISNUMBER(VALUE($I159))), IFERROR(SEARCH("-", $I159),0)&gt;0)),1001,0),3)</f>
        <v>0</v>
      </c>
      <c r="B159" s="88"/>
      <c r="C159" s="106"/>
      <c r="D159" s="107">
        <v>4</v>
      </c>
      <c r="E159" s="83" t="s">
        <v>113</v>
      </c>
      <c r="I159" s="56"/>
      <c r="J159" s="56"/>
      <c r="K159" s="56"/>
      <c r="L159" s="56"/>
      <c r="M159" s="56"/>
      <c r="N159" s="112"/>
      <c r="O159" s="112"/>
      <c r="P159" s="112"/>
      <c r="Q159" s="112"/>
      <c r="R159" s="112"/>
      <c r="S159" s="112"/>
      <c r="T159" s="112"/>
      <c r="U159" s="112"/>
      <c r="V159" s="112"/>
      <c r="W159" s="112"/>
      <c r="X159" s="112"/>
      <c r="Y159" s="112"/>
      <c r="Z159" s="111"/>
    </row>
    <row r="160" spans="1:26" ht="20.100000000000001" customHeight="1" x14ac:dyDescent="0.15">
      <c r="A160" s="88"/>
      <c r="B160" s="88"/>
      <c r="C160" s="115"/>
      <c r="D160" s="112"/>
      <c r="E160" s="112"/>
      <c r="F160" s="112"/>
      <c r="G160" s="112"/>
      <c r="H160" s="112"/>
      <c r="I160" s="109"/>
      <c r="J160" s="114" t="s">
        <v>183</v>
      </c>
      <c r="K160" s="113"/>
      <c r="L160" s="113"/>
      <c r="M160" s="113"/>
      <c r="N160" s="113"/>
      <c r="O160" s="113"/>
      <c r="P160" s="113"/>
      <c r="Q160" s="113"/>
      <c r="R160" s="113"/>
      <c r="S160" s="113"/>
      <c r="T160" s="113"/>
      <c r="U160" s="113"/>
      <c r="V160" s="113"/>
      <c r="W160" s="113"/>
      <c r="X160" s="113"/>
      <c r="Y160" s="113"/>
      <c r="Z160" s="111"/>
    </row>
    <row r="161" spans="1:27" ht="20.100000000000001" customHeight="1" x14ac:dyDescent="0.15">
      <c r="A161" s="88">
        <f>IFERROR(IF(AND($I153="する",TRIM($I161)=""),1001,0),3)</f>
        <v>0</v>
      </c>
      <c r="B161" s="88"/>
      <c r="C161" s="106"/>
      <c r="D161" s="107">
        <v>5</v>
      </c>
      <c r="E161" s="83" t="s">
        <v>0</v>
      </c>
      <c r="I161" s="59"/>
      <c r="J161" s="60"/>
      <c r="K161" s="60"/>
      <c r="L161" s="60"/>
      <c r="M161" s="60"/>
      <c r="N161" s="112"/>
      <c r="O161" s="112"/>
      <c r="P161" s="112"/>
      <c r="Q161" s="112"/>
      <c r="R161" s="112"/>
      <c r="S161" s="112"/>
      <c r="T161" s="112"/>
      <c r="U161" s="112"/>
      <c r="V161" s="112"/>
      <c r="W161" s="112"/>
      <c r="X161" s="112"/>
      <c r="Y161" s="112"/>
      <c r="Z161" s="111"/>
    </row>
    <row r="162" spans="1:27" ht="20.100000000000001" customHeight="1" x14ac:dyDescent="0.15">
      <c r="A162" s="88"/>
      <c r="B162" s="88"/>
      <c r="C162" s="106"/>
      <c r="D162" s="107"/>
      <c r="E162" s="112"/>
      <c r="F162" s="112"/>
      <c r="G162" s="112"/>
      <c r="H162" s="112"/>
      <c r="I162" s="109"/>
      <c r="J162" s="114" t="s">
        <v>196</v>
      </c>
      <c r="K162" s="113"/>
      <c r="L162" s="113"/>
      <c r="M162" s="113"/>
      <c r="N162" s="113"/>
      <c r="O162" s="113"/>
      <c r="P162" s="113"/>
      <c r="Q162" s="113"/>
      <c r="R162" s="113"/>
      <c r="S162" s="113"/>
      <c r="T162" s="113"/>
      <c r="U162" s="113"/>
      <c r="V162" s="113"/>
      <c r="W162" s="113"/>
      <c r="X162" s="113"/>
      <c r="Y162" s="113"/>
      <c r="Z162" s="111"/>
    </row>
    <row r="163" spans="1:27" ht="20.100000000000001" customHeight="1" x14ac:dyDescent="0.15">
      <c r="A163" s="88">
        <f>IFERROR(IF(AND($I153="する",AND($I163&lt;&gt;"", OR(ISERROR(FIND("@"&amp;LEFT($I163,3)&amp;"@", 都道府県3))=FALSE, ISERROR(FIND("@"&amp;LEFT($I163,4)&amp;"@",都道府県4))=FALSE))=FALSE),1001,0),3)</f>
        <v>0</v>
      </c>
      <c r="B163" s="88"/>
      <c r="C163" s="106"/>
      <c r="D163" s="107">
        <v>6</v>
      </c>
      <c r="E163" s="83" t="s">
        <v>124</v>
      </c>
      <c r="I163" s="61"/>
      <c r="J163" s="61"/>
      <c r="K163" s="61"/>
      <c r="L163" s="61"/>
      <c r="M163" s="61"/>
      <c r="N163" s="61"/>
      <c r="O163" s="61"/>
      <c r="P163" s="61"/>
      <c r="Q163" s="62"/>
      <c r="R163" s="61"/>
      <c r="S163" s="61"/>
      <c r="T163" s="61"/>
      <c r="U163" s="61"/>
      <c r="V163" s="61"/>
      <c r="W163" s="61"/>
      <c r="X163" s="61"/>
      <c r="Y163" s="61"/>
      <c r="Z163" s="111"/>
    </row>
    <row r="164" spans="1:27" ht="20.100000000000001" customHeight="1" x14ac:dyDescent="0.15">
      <c r="A164" s="88"/>
      <c r="B164" s="88"/>
      <c r="C164" s="106"/>
      <c r="D164" s="107"/>
      <c r="E164" s="112"/>
      <c r="F164" s="112"/>
      <c r="G164" s="112"/>
      <c r="H164" s="112"/>
      <c r="I164" s="109"/>
      <c r="J164" s="114" t="s">
        <v>9</v>
      </c>
      <c r="K164" s="113"/>
      <c r="L164" s="113"/>
      <c r="M164" s="113"/>
      <c r="N164" s="113"/>
      <c r="O164" s="113"/>
      <c r="P164" s="113"/>
      <c r="Q164" s="113"/>
      <c r="R164" s="113"/>
      <c r="S164" s="113"/>
      <c r="T164" s="113"/>
      <c r="U164" s="113"/>
      <c r="V164" s="113"/>
      <c r="W164" s="113"/>
      <c r="X164" s="113"/>
      <c r="Y164" s="113"/>
      <c r="Z164" s="111"/>
    </row>
    <row r="165" spans="1:27" ht="20.100000000000001" customHeight="1" x14ac:dyDescent="0.15">
      <c r="A165" s="88">
        <f>IFERROR(IF(AND($I153="する",NOT(AND(TRIM($I165)&lt;&gt;"",ISNUMBER(VALUE(SUBSTITUTE($I165,"-",""))),IFERROR(SEARCH("-",$I165),0)&gt;0))),1001,0),3)</f>
        <v>0</v>
      </c>
      <c r="B165" s="88"/>
      <c r="C165" s="106"/>
      <c r="D165" s="107">
        <v>7</v>
      </c>
      <c r="E165" s="83" t="s">
        <v>3</v>
      </c>
      <c r="I165" s="56"/>
      <c r="J165" s="56"/>
      <c r="K165" s="56"/>
      <c r="L165" s="56"/>
      <c r="M165" s="56"/>
      <c r="Y165" s="113"/>
      <c r="Z165" s="111"/>
    </row>
    <row r="166" spans="1:27" ht="20.100000000000001" customHeight="1" x14ac:dyDescent="0.15">
      <c r="A166" s="88"/>
      <c r="B166" s="88"/>
      <c r="C166" s="115"/>
      <c r="D166" s="112"/>
      <c r="E166" s="112"/>
      <c r="F166" s="112"/>
      <c r="G166" s="112"/>
      <c r="H166" s="112"/>
      <c r="I166" s="109"/>
      <c r="J166" s="114" t="s">
        <v>164</v>
      </c>
      <c r="K166" s="113"/>
      <c r="L166" s="113"/>
      <c r="M166" s="113"/>
      <c r="N166" s="113"/>
      <c r="O166" s="113"/>
      <c r="P166" s="113"/>
      <c r="Q166" s="113"/>
      <c r="R166" s="113"/>
      <c r="S166" s="113"/>
      <c r="T166" s="113"/>
      <c r="U166" s="113"/>
      <c r="V166" s="113"/>
      <c r="W166" s="113"/>
      <c r="X166" s="113"/>
      <c r="Y166" s="113"/>
      <c r="Z166" s="111"/>
    </row>
    <row r="167" spans="1:27" ht="20.100000000000001" customHeight="1" x14ac:dyDescent="0.15">
      <c r="A167" s="88">
        <f>IFERROR(IF(AND($I153="する",AND(TRIM($I167)&lt;&gt;"",NOT(AND(ISNUMBER(VALUE(SUBSTITUTE($I167,"-",""))),IFERROR(SEARCH("-",$I167),0)&gt;0)))),1001,0),3)</f>
        <v>0</v>
      </c>
      <c r="B167" s="88"/>
      <c r="C167" s="106"/>
      <c r="D167" s="107">
        <v>8</v>
      </c>
      <c r="E167" s="83" t="s">
        <v>4</v>
      </c>
      <c r="I167" s="56"/>
      <c r="J167" s="56"/>
      <c r="K167" s="56"/>
      <c r="L167" s="56"/>
      <c r="M167" s="56"/>
      <c r="N167" s="113"/>
      <c r="O167" s="113"/>
      <c r="P167" s="113"/>
      <c r="Q167" s="113"/>
      <c r="R167" s="113"/>
      <c r="S167" s="113"/>
      <c r="T167" s="113"/>
      <c r="U167" s="113"/>
      <c r="V167" s="113"/>
      <c r="W167" s="113"/>
      <c r="X167" s="113"/>
      <c r="Y167" s="113"/>
      <c r="Z167" s="111"/>
    </row>
    <row r="168" spans="1:27" ht="20.100000000000001" customHeight="1" x14ac:dyDescent="0.15">
      <c r="A168" s="88"/>
      <c r="B168" s="88"/>
      <c r="C168" s="115"/>
      <c r="D168" s="112"/>
      <c r="E168" s="112"/>
      <c r="F168" s="112"/>
      <c r="G168" s="112"/>
      <c r="H168" s="112"/>
      <c r="I168" s="109"/>
      <c r="J168" s="114" t="s">
        <v>164</v>
      </c>
      <c r="K168" s="113"/>
      <c r="L168" s="113"/>
      <c r="M168" s="113"/>
      <c r="N168" s="113"/>
      <c r="O168" s="113"/>
      <c r="P168" s="113"/>
      <c r="Q168" s="113"/>
      <c r="R168" s="113"/>
      <c r="S168" s="113"/>
      <c r="T168" s="113"/>
      <c r="U168" s="113"/>
      <c r="V168" s="113"/>
      <c r="W168" s="113"/>
      <c r="X168" s="113"/>
      <c r="Y168" s="113"/>
      <c r="Z168" s="111"/>
    </row>
    <row r="169" spans="1:27" ht="20.100000000000001" customHeight="1" x14ac:dyDescent="0.15">
      <c r="A169" s="88">
        <f>IFERROR(IF(AND($I153="する",AND(TRIM($I169)&lt;&gt;"", NOT(IFERROR(SEARCH("@",$I169),0)&gt;0))),1001,0),3)</f>
        <v>0</v>
      </c>
      <c r="B169" s="88"/>
      <c r="C169" s="106"/>
      <c r="D169" s="107">
        <v>9</v>
      </c>
      <c r="E169" s="83" t="s">
        <v>125</v>
      </c>
      <c r="I169" s="56"/>
      <c r="J169" s="56"/>
      <c r="K169" s="56"/>
      <c r="L169" s="56"/>
      <c r="M169" s="56"/>
      <c r="N169" s="56"/>
      <c r="O169" s="56"/>
      <c r="P169" s="56"/>
      <c r="Q169" s="74"/>
      <c r="R169" s="56"/>
      <c r="S169" s="56"/>
      <c r="T169" s="56"/>
      <c r="U169" s="56"/>
      <c r="V169" s="56"/>
      <c r="W169" s="56"/>
      <c r="X169" s="56"/>
      <c r="Y169" s="56"/>
      <c r="Z169" s="111"/>
    </row>
    <row r="170" spans="1:27" ht="20.100000000000001" customHeight="1" x14ac:dyDescent="0.15">
      <c r="A170" s="88"/>
      <c r="B170" s="88"/>
      <c r="C170" s="115"/>
      <c r="D170" s="112"/>
      <c r="E170" s="112"/>
      <c r="F170" s="112"/>
      <c r="G170" s="112"/>
      <c r="H170" s="112"/>
      <c r="I170" s="109"/>
      <c r="J170" s="127" t="s">
        <v>194</v>
      </c>
      <c r="K170" s="142"/>
      <c r="L170" s="113"/>
      <c r="M170" s="113"/>
      <c r="N170" s="113"/>
      <c r="O170" s="113"/>
      <c r="P170" s="113"/>
      <c r="Q170" s="143"/>
      <c r="R170" s="113"/>
      <c r="S170" s="113"/>
      <c r="T170" s="113"/>
      <c r="U170" s="113"/>
      <c r="V170" s="113"/>
      <c r="W170" s="113"/>
      <c r="X170" s="113"/>
      <c r="Y170" s="113"/>
      <c r="Z170" s="111"/>
    </row>
    <row r="171" spans="1:27" ht="20.100000000000001" customHeight="1" x14ac:dyDescent="0.15">
      <c r="A171" s="88"/>
      <c r="B171" s="88"/>
      <c r="C171" s="144"/>
      <c r="D171" s="145"/>
      <c r="E171" s="145"/>
      <c r="F171" s="145"/>
      <c r="G171" s="145"/>
      <c r="H171" s="145"/>
      <c r="I171" s="160"/>
      <c r="J171" s="160"/>
      <c r="K171" s="159"/>
      <c r="L171" s="160"/>
      <c r="M171" s="160"/>
      <c r="N171" s="160"/>
      <c r="O171" s="160"/>
      <c r="P171" s="160"/>
      <c r="Q171" s="160"/>
      <c r="R171" s="160"/>
      <c r="S171" s="160"/>
      <c r="T171" s="160"/>
      <c r="U171" s="160"/>
      <c r="V171" s="160"/>
      <c r="W171" s="160"/>
      <c r="X171" s="160"/>
      <c r="Y171" s="167"/>
      <c r="Z171" s="162"/>
      <c r="AA171" s="152"/>
    </row>
    <row r="172" spans="1:27" ht="20.100000000000001" customHeight="1" x14ac:dyDescent="0.15">
      <c r="A172" s="88"/>
      <c r="B172" s="88"/>
      <c r="C172" s="112"/>
      <c r="D172" s="112"/>
      <c r="E172" s="112"/>
      <c r="F172" s="112"/>
      <c r="G172" s="112"/>
      <c r="H172" s="112"/>
      <c r="I172" s="137"/>
      <c r="J172" s="137"/>
      <c r="K172" s="137"/>
      <c r="L172" s="137"/>
      <c r="M172" s="137"/>
      <c r="N172" s="137"/>
      <c r="O172" s="137"/>
      <c r="P172" s="137"/>
      <c r="Q172" s="137"/>
      <c r="R172" s="137"/>
      <c r="S172" s="137"/>
      <c r="T172" s="137"/>
      <c r="U172" s="137"/>
      <c r="V172" s="137"/>
      <c r="W172" s="137"/>
      <c r="X172" s="137"/>
      <c r="Y172" s="168"/>
      <c r="Z172" s="112"/>
      <c r="AA172" s="152"/>
    </row>
    <row r="173" spans="1:27" ht="20.100000000000001" customHeight="1" x14ac:dyDescent="0.15">
      <c r="A173" s="88"/>
      <c r="B173" s="88"/>
      <c r="C173" s="112"/>
      <c r="D173" s="112"/>
      <c r="E173" s="112"/>
      <c r="F173" s="112"/>
      <c r="G173" s="112"/>
      <c r="H173" s="112"/>
      <c r="I173" s="112"/>
      <c r="J173" s="137"/>
      <c r="K173" s="151"/>
      <c r="L173" s="112"/>
      <c r="M173" s="112"/>
      <c r="N173" s="112"/>
      <c r="O173" s="112"/>
      <c r="P173" s="112"/>
      <c r="Q173" s="112"/>
      <c r="R173" s="112"/>
      <c r="S173" s="112"/>
      <c r="T173" s="112"/>
      <c r="U173" s="112"/>
      <c r="V173" s="112"/>
      <c r="W173" s="112"/>
      <c r="X173" s="112"/>
      <c r="Y173" s="112"/>
      <c r="Z173" s="112"/>
    </row>
    <row r="174" spans="1:27" ht="20.100000000000001" customHeight="1" x14ac:dyDescent="0.15">
      <c r="A174" s="88"/>
      <c r="B174" s="88"/>
      <c r="C174" s="99" t="s">
        <v>15</v>
      </c>
      <c r="D174" s="100"/>
      <c r="E174" s="100"/>
      <c r="F174" s="100"/>
      <c r="G174" s="100"/>
      <c r="H174" s="101"/>
      <c r="I174" s="169"/>
      <c r="J174" s="134"/>
      <c r="K174" s="134"/>
      <c r="L174" s="134"/>
    </row>
    <row r="175" spans="1:27" ht="20.100000000000001" customHeight="1" x14ac:dyDescent="0.15">
      <c r="A175" s="88"/>
      <c r="B175" s="88"/>
      <c r="C175" s="102"/>
      <c r="D175" s="139"/>
      <c r="E175" s="139"/>
      <c r="F175" s="139"/>
      <c r="G175" s="139"/>
      <c r="H175" s="139"/>
      <c r="I175" s="139"/>
      <c r="J175" s="139"/>
      <c r="K175" s="139"/>
      <c r="L175" s="139"/>
      <c r="M175" s="104"/>
      <c r="N175" s="104"/>
      <c r="O175" s="104"/>
      <c r="P175" s="104"/>
      <c r="Q175" s="170"/>
      <c r="R175" s="104"/>
      <c r="S175" s="104"/>
      <c r="T175" s="104"/>
      <c r="U175" s="104"/>
      <c r="V175" s="104"/>
      <c r="W175" s="104"/>
      <c r="X175" s="104"/>
      <c r="Y175" s="170"/>
      <c r="Z175" s="171"/>
    </row>
    <row r="176" spans="1:27" ht="20.100000000000001" hidden="1" customHeight="1" x14ac:dyDescent="0.15">
      <c r="A176" s="88"/>
      <c r="B176" s="88"/>
      <c r="C176" s="102"/>
      <c r="D176" s="139"/>
      <c r="E176" s="139"/>
      <c r="F176" s="139"/>
      <c r="G176" s="139"/>
      <c r="H176" s="139"/>
      <c r="I176" s="139"/>
      <c r="J176" s="139"/>
      <c r="K176" s="139"/>
      <c r="L176" s="139"/>
      <c r="M176" s="112"/>
      <c r="N176" s="112"/>
      <c r="O176" s="112"/>
      <c r="P176" s="112"/>
      <c r="Q176" s="172"/>
      <c r="R176" s="112"/>
      <c r="S176" s="112"/>
      <c r="T176" s="112"/>
      <c r="U176" s="112"/>
      <c r="V176" s="112"/>
      <c r="W176" s="112"/>
      <c r="X176" s="112"/>
      <c r="Y176" s="172"/>
      <c r="Z176" s="173"/>
    </row>
    <row r="177" spans="1:26" ht="20.100000000000001" hidden="1" customHeight="1" x14ac:dyDescent="0.15">
      <c r="A177" s="88"/>
      <c r="B177" s="88"/>
      <c r="C177" s="102"/>
      <c r="D177" s="139"/>
      <c r="E177" s="139"/>
      <c r="F177" s="139"/>
      <c r="G177" s="139"/>
      <c r="H177" s="139"/>
      <c r="I177" s="139"/>
      <c r="J177" s="139"/>
      <c r="K177" s="139"/>
      <c r="L177" s="139"/>
      <c r="M177" s="112"/>
      <c r="N177" s="112"/>
      <c r="O177" s="112"/>
      <c r="P177" s="112"/>
      <c r="Q177" s="172"/>
      <c r="R177" s="112"/>
      <c r="S177" s="112"/>
      <c r="T177" s="112"/>
      <c r="U177" s="112"/>
      <c r="V177" s="112"/>
      <c r="W177" s="112"/>
      <c r="X177" s="112"/>
      <c r="Y177" s="172"/>
      <c r="Z177" s="173"/>
    </row>
    <row r="178" spans="1:26" ht="20.100000000000001" hidden="1" customHeight="1" x14ac:dyDescent="0.15">
      <c r="A178" s="88"/>
      <c r="B178" s="88"/>
      <c r="C178" s="102"/>
      <c r="D178" s="139"/>
      <c r="E178" s="139"/>
      <c r="F178" s="139"/>
      <c r="G178" s="139"/>
      <c r="H178" s="139"/>
      <c r="I178" s="139"/>
      <c r="J178" s="139"/>
      <c r="K178" s="139"/>
      <c r="L178" s="139"/>
      <c r="M178" s="112"/>
      <c r="N178" s="112"/>
      <c r="O178" s="112"/>
      <c r="P178" s="112"/>
      <c r="Q178" s="172"/>
      <c r="R178" s="112"/>
      <c r="S178" s="112"/>
      <c r="T178" s="112"/>
      <c r="U178" s="112"/>
      <c r="V178" s="112"/>
      <c r="W178" s="112"/>
      <c r="X178" s="112"/>
      <c r="Y178" s="172"/>
      <c r="Z178" s="173"/>
    </row>
    <row r="179" spans="1:26" ht="20.100000000000001" hidden="1" customHeight="1" x14ac:dyDescent="0.15">
      <c r="A179" s="88"/>
      <c r="B179" s="88"/>
      <c r="C179" s="102"/>
      <c r="D179" s="139"/>
      <c r="E179" s="139"/>
      <c r="F179" s="139"/>
      <c r="G179" s="139"/>
      <c r="H179" s="139"/>
      <c r="I179" s="139"/>
      <c r="J179" s="139"/>
      <c r="K179" s="139"/>
      <c r="L179" s="139"/>
      <c r="M179" s="112"/>
      <c r="N179" s="112"/>
      <c r="O179" s="112"/>
      <c r="P179" s="112"/>
      <c r="Q179" s="172"/>
      <c r="R179" s="112"/>
      <c r="S179" s="112"/>
      <c r="T179" s="112"/>
      <c r="U179" s="112"/>
      <c r="V179" s="112"/>
      <c r="W179" s="112"/>
      <c r="X179" s="112"/>
      <c r="Y179" s="172"/>
      <c r="Z179" s="173"/>
    </row>
    <row r="180" spans="1:26" ht="20.100000000000001" customHeight="1" x14ac:dyDescent="0.15">
      <c r="A180" s="88"/>
      <c r="B180" s="88"/>
      <c r="C180" s="106"/>
      <c r="D180" s="107">
        <v>1</v>
      </c>
      <c r="E180" s="112" t="s">
        <v>74</v>
      </c>
      <c r="F180" s="112"/>
      <c r="P180" s="174"/>
      <c r="Q180" s="175"/>
      <c r="R180" s="175"/>
      <c r="S180" s="175"/>
      <c r="T180" s="175"/>
      <c r="U180" s="175"/>
      <c r="V180" s="175"/>
      <c r="W180" s="175"/>
      <c r="X180" s="175"/>
      <c r="Y180" s="175"/>
      <c r="Z180" s="111"/>
    </row>
    <row r="181" spans="1:26" ht="45" customHeight="1" x14ac:dyDescent="0.15">
      <c r="A181" s="88"/>
      <c r="B181" s="88"/>
      <c r="C181" s="106"/>
      <c r="D181" s="107"/>
      <c r="E181" s="176" t="s">
        <v>128</v>
      </c>
      <c r="F181" s="176"/>
      <c r="G181" s="176"/>
      <c r="H181" s="176"/>
      <c r="I181" s="176"/>
      <c r="J181" s="176"/>
      <c r="K181" s="176"/>
      <c r="L181" s="176"/>
      <c r="M181" s="176"/>
      <c r="N181" s="176"/>
      <c r="O181" s="176"/>
      <c r="P181" s="176"/>
      <c r="Q181" s="176"/>
      <c r="R181" s="176"/>
      <c r="S181" s="176"/>
      <c r="T181" s="176"/>
      <c r="U181" s="176"/>
      <c r="V181" s="176"/>
      <c r="W181" s="176"/>
      <c r="X181" s="176"/>
      <c r="Y181" s="176"/>
      <c r="Z181" s="111"/>
    </row>
    <row r="182" spans="1:26" ht="20.100000000000001" customHeight="1" x14ac:dyDescent="0.15">
      <c r="A182" s="88">
        <f>IFERROR(IF(COUNTIF($K183:$K186,"○")&gt;1,1001,0),3)</f>
        <v>0</v>
      </c>
      <c r="B182" s="283"/>
      <c r="C182" s="106"/>
      <c r="D182" s="107"/>
      <c r="E182" s="177" t="s">
        <v>75</v>
      </c>
      <c r="F182" s="178"/>
      <c r="G182" s="178"/>
      <c r="H182" s="178"/>
      <c r="I182" s="178"/>
      <c r="J182" s="179"/>
      <c r="K182" s="180" t="s">
        <v>76</v>
      </c>
      <c r="L182" s="181"/>
      <c r="M182" s="182"/>
      <c r="N182" s="183" t="s">
        <v>77</v>
      </c>
      <c r="O182" s="184"/>
      <c r="P182" s="184"/>
      <c r="Q182" s="184"/>
      <c r="R182" s="184"/>
      <c r="S182" s="184"/>
      <c r="T182" s="184"/>
      <c r="U182" s="184"/>
      <c r="V182" s="185"/>
      <c r="W182" s="186" t="s">
        <v>78</v>
      </c>
      <c r="X182" s="187"/>
      <c r="Y182" s="188"/>
      <c r="Z182" s="111"/>
    </row>
    <row r="183" spans="1:26" ht="20.100000000000001" customHeight="1" x14ac:dyDescent="0.15">
      <c r="A183" s="88"/>
      <c r="B183" s="88"/>
      <c r="C183" s="106"/>
      <c r="D183" s="189"/>
      <c r="E183" s="190" t="s">
        <v>79</v>
      </c>
      <c r="F183" s="191"/>
      <c r="G183" s="191"/>
      <c r="H183" s="191"/>
      <c r="I183" s="191"/>
      <c r="J183" s="192"/>
      <c r="K183" s="10"/>
      <c r="L183" s="11"/>
      <c r="M183" s="12"/>
      <c r="N183" s="193"/>
      <c r="O183" s="194"/>
      <c r="P183" s="194"/>
      <c r="Q183" s="194"/>
      <c r="R183" s="194"/>
      <c r="S183" s="194"/>
      <c r="T183" s="194"/>
      <c r="U183" s="194"/>
      <c r="V183" s="195"/>
      <c r="W183" s="196"/>
      <c r="X183" s="197"/>
      <c r="Y183" s="198"/>
      <c r="Z183" s="111"/>
    </row>
    <row r="184" spans="1:26" ht="20.100000000000001" customHeight="1" x14ac:dyDescent="0.15">
      <c r="A184" s="88">
        <f>IFERROR(IF(AND($K184="○",TRIM($N184)=""),1001,0),3)</f>
        <v>0</v>
      </c>
      <c r="B184" s="88"/>
      <c r="C184" s="106"/>
      <c r="D184" s="189"/>
      <c r="E184" s="199" t="s">
        <v>80</v>
      </c>
      <c r="F184" s="200"/>
      <c r="G184" s="200"/>
      <c r="H184" s="200"/>
      <c r="I184" s="200"/>
      <c r="J184" s="201"/>
      <c r="K184" s="13"/>
      <c r="L184" s="14"/>
      <c r="M184" s="15"/>
      <c r="N184" s="16"/>
      <c r="O184" s="8"/>
      <c r="P184" s="8"/>
      <c r="Q184" s="8"/>
      <c r="R184" s="8"/>
      <c r="S184" s="8"/>
      <c r="T184" s="8"/>
      <c r="U184" s="8"/>
      <c r="V184" s="17"/>
      <c r="W184" s="202"/>
      <c r="X184" s="203"/>
      <c r="Y184" s="204"/>
      <c r="Z184" s="111"/>
    </row>
    <row r="185" spans="1:26" ht="20.100000000000001" customHeight="1" x14ac:dyDescent="0.15">
      <c r="A185" s="88">
        <f>IFERROR(IF(AND($K185="○",TRIM($N185)=""),1001,0),3)</f>
        <v>0</v>
      </c>
      <c r="B185" s="88"/>
      <c r="C185" s="106"/>
      <c r="D185" s="189"/>
      <c r="E185" s="199" t="s">
        <v>81</v>
      </c>
      <c r="F185" s="200"/>
      <c r="G185" s="200"/>
      <c r="H185" s="200"/>
      <c r="I185" s="200"/>
      <c r="J185" s="201"/>
      <c r="K185" s="13"/>
      <c r="L185" s="14"/>
      <c r="M185" s="15"/>
      <c r="N185" s="16"/>
      <c r="O185" s="8"/>
      <c r="P185" s="8"/>
      <c r="Q185" s="8"/>
      <c r="R185" s="8"/>
      <c r="S185" s="8"/>
      <c r="T185" s="8"/>
      <c r="U185" s="8"/>
      <c r="V185" s="17"/>
      <c r="W185" s="205">
        <v>100</v>
      </c>
      <c r="X185" s="206"/>
      <c r="Y185" s="207" t="s">
        <v>127</v>
      </c>
      <c r="Z185" s="111"/>
    </row>
    <row r="186" spans="1:26" ht="20.100000000000001" customHeight="1" x14ac:dyDescent="0.15">
      <c r="A186" s="88">
        <f>IFERROR(IF(AND($K186="○",OR(TRIM($N186)="",TRIM($W186)="")),1001,0),3)</f>
        <v>0</v>
      </c>
      <c r="B186" s="88"/>
      <c r="C186" s="106"/>
      <c r="D186" s="189"/>
      <c r="E186" s="208" t="s">
        <v>82</v>
      </c>
      <c r="F186" s="209"/>
      <c r="G186" s="209"/>
      <c r="H186" s="209"/>
      <c r="I186" s="209"/>
      <c r="J186" s="210"/>
      <c r="K186" s="18"/>
      <c r="L186" s="19"/>
      <c r="M186" s="20"/>
      <c r="N186" s="16"/>
      <c r="O186" s="24"/>
      <c r="P186" s="25"/>
      <c r="Q186" s="24"/>
      <c r="R186" s="24"/>
      <c r="S186" s="24"/>
      <c r="T186" s="24"/>
      <c r="U186" s="24"/>
      <c r="V186" s="26"/>
      <c r="W186" s="27"/>
      <c r="X186" s="28"/>
      <c r="Y186" s="211" t="s">
        <v>127</v>
      </c>
      <c r="Z186" s="111"/>
    </row>
    <row r="187" spans="1:26" ht="20.100000000000001" customHeight="1" x14ac:dyDescent="0.15">
      <c r="A187" s="88"/>
      <c r="B187" s="88"/>
      <c r="C187" s="106"/>
      <c r="D187" s="189"/>
      <c r="E187" s="212"/>
      <c r="F187" s="213"/>
      <c r="G187" s="213"/>
      <c r="H187" s="213"/>
      <c r="I187" s="213"/>
      <c r="J187" s="214"/>
      <c r="K187" s="21"/>
      <c r="L187" s="22"/>
      <c r="M187" s="23"/>
      <c r="N187" s="29"/>
      <c r="O187" s="30"/>
      <c r="P187" s="31"/>
      <c r="Q187" s="30"/>
      <c r="R187" s="30"/>
      <c r="S187" s="30"/>
      <c r="T187" s="30"/>
      <c r="U187" s="30"/>
      <c r="V187" s="32"/>
      <c r="W187" s="79"/>
      <c r="X187" s="80"/>
      <c r="Y187" s="215" t="s">
        <v>127</v>
      </c>
      <c r="Z187" s="111"/>
    </row>
    <row r="188" spans="1:26" ht="20.100000000000001" customHeight="1" x14ac:dyDescent="0.15">
      <c r="A188" s="88"/>
      <c r="B188" s="88"/>
      <c r="C188" s="106"/>
      <c r="D188" s="107"/>
      <c r="E188" s="216"/>
      <c r="F188" s="216"/>
      <c r="G188" s="216"/>
      <c r="H188" s="216"/>
      <c r="I188" s="216"/>
      <c r="J188" s="216"/>
      <c r="K188" s="113"/>
      <c r="L188" s="113"/>
      <c r="M188" s="113"/>
      <c r="N188" s="113"/>
      <c r="O188" s="113"/>
      <c r="P188" s="113"/>
      <c r="Q188" s="113"/>
      <c r="R188" s="113"/>
      <c r="S188" s="113"/>
      <c r="T188" s="113"/>
      <c r="U188" s="113"/>
      <c r="V188" s="113"/>
      <c r="W188" s="113"/>
      <c r="X188" s="113"/>
      <c r="Y188" s="113"/>
      <c r="Z188" s="111"/>
    </row>
    <row r="189" spans="1:26" ht="20.100000000000001" customHeight="1" x14ac:dyDescent="0.15">
      <c r="A189" s="88">
        <f>IFERROR(IF(TRIM($I189)="",1001,0),3)</f>
        <v>1001</v>
      </c>
      <c r="B189" s="88"/>
      <c r="C189" s="106"/>
      <c r="D189" s="107">
        <v>2</v>
      </c>
      <c r="E189" s="83" t="s">
        <v>6</v>
      </c>
      <c r="I189" s="64"/>
      <c r="J189" s="64"/>
      <c r="K189" s="64"/>
      <c r="L189" s="64"/>
      <c r="M189" s="64"/>
      <c r="N189" s="112" t="s">
        <v>7</v>
      </c>
      <c r="O189" s="112"/>
      <c r="P189" s="112"/>
      <c r="Q189" s="112"/>
      <c r="R189" s="112"/>
      <c r="S189" s="112"/>
      <c r="T189" s="112"/>
      <c r="U189" s="112"/>
      <c r="V189" s="112"/>
      <c r="W189" s="112"/>
      <c r="X189" s="112"/>
      <c r="Y189" s="112"/>
      <c r="Z189" s="111"/>
    </row>
    <row r="190" spans="1:26" ht="20.100000000000001" customHeight="1" x14ac:dyDescent="0.15">
      <c r="A190" s="88"/>
      <c r="B190" s="88"/>
      <c r="C190" s="115"/>
      <c r="D190" s="112"/>
      <c r="E190" s="112"/>
      <c r="F190" s="112"/>
      <c r="G190" s="112"/>
      <c r="H190" s="112"/>
      <c r="I190" s="109"/>
      <c r="J190" s="114" t="s">
        <v>186</v>
      </c>
      <c r="K190" s="114"/>
      <c r="L190" s="114"/>
      <c r="M190" s="114"/>
      <c r="N190" s="114"/>
      <c r="O190" s="114"/>
      <c r="P190" s="114"/>
      <c r="Q190" s="114"/>
      <c r="R190" s="114"/>
      <c r="S190" s="114"/>
      <c r="T190" s="114"/>
      <c r="U190" s="114"/>
      <c r="V190" s="114"/>
      <c r="W190" s="114"/>
      <c r="X190" s="114"/>
      <c r="Y190" s="114"/>
      <c r="Z190" s="111"/>
    </row>
    <row r="191" spans="1:26" ht="20.100000000000001" customHeight="1" x14ac:dyDescent="0.15">
      <c r="A191" s="88"/>
      <c r="B191" s="88"/>
      <c r="C191" s="106"/>
      <c r="D191" s="107">
        <v>3</v>
      </c>
      <c r="E191" s="83" t="s">
        <v>114</v>
      </c>
      <c r="I191" s="64"/>
      <c r="J191" s="64"/>
      <c r="K191" s="64"/>
      <c r="L191" s="64"/>
      <c r="M191" s="64"/>
      <c r="N191" s="112" t="s">
        <v>7</v>
      </c>
      <c r="O191" s="64"/>
      <c r="P191" s="68"/>
      <c r="Q191" s="68"/>
      <c r="R191" s="112" t="s">
        <v>126</v>
      </c>
      <c r="S191" s="112"/>
      <c r="T191" s="112"/>
      <c r="U191" s="112"/>
      <c r="V191" s="112"/>
      <c r="W191" s="112"/>
      <c r="X191" s="112"/>
      <c r="Y191" s="112"/>
      <c r="Z191" s="111"/>
    </row>
    <row r="192" spans="1:26" ht="20.100000000000001" customHeight="1" x14ac:dyDescent="0.15">
      <c r="A192" s="88"/>
      <c r="B192" s="88"/>
      <c r="C192" s="115"/>
      <c r="D192" s="112"/>
      <c r="E192" s="112"/>
      <c r="F192" s="112"/>
      <c r="G192" s="112"/>
      <c r="H192" s="112"/>
      <c r="I192" s="109"/>
      <c r="J192" s="114" t="s">
        <v>189</v>
      </c>
      <c r="K192" s="114"/>
      <c r="L192" s="114"/>
      <c r="M192" s="114"/>
      <c r="N192" s="114"/>
      <c r="O192" s="114"/>
      <c r="P192" s="114"/>
      <c r="Q192" s="114"/>
      <c r="R192" s="114"/>
      <c r="S192" s="114"/>
      <c r="T192" s="114"/>
      <c r="U192" s="114"/>
      <c r="V192" s="114"/>
      <c r="W192" s="114"/>
      <c r="X192" s="114"/>
      <c r="Y192" s="114"/>
      <c r="Z192" s="111"/>
    </row>
    <row r="193" spans="1:27" ht="20.100000000000001" customHeight="1" x14ac:dyDescent="0.15">
      <c r="A193" s="88"/>
      <c r="B193" s="88"/>
      <c r="C193" s="106"/>
      <c r="D193" s="107">
        <v>4</v>
      </c>
      <c r="E193" s="83" t="s">
        <v>115</v>
      </c>
      <c r="I193" s="36"/>
      <c r="J193" s="37"/>
      <c r="K193" s="37"/>
      <c r="L193" s="37"/>
      <c r="M193" s="37"/>
      <c r="N193" s="112"/>
      <c r="O193" s="112"/>
      <c r="P193" s="112"/>
      <c r="Q193" s="112"/>
      <c r="R193" s="112"/>
      <c r="S193" s="112"/>
      <c r="T193" s="112"/>
      <c r="U193" s="112"/>
      <c r="V193" s="112"/>
      <c r="W193" s="112"/>
      <c r="X193" s="112"/>
      <c r="Y193" s="112"/>
      <c r="Z193" s="111"/>
    </row>
    <row r="194" spans="1:27" ht="20.100000000000001" customHeight="1" x14ac:dyDescent="0.15">
      <c r="A194" s="88"/>
      <c r="B194" s="88"/>
      <c r="C194" s="115"/>
      <c r="D194" s="112"/>
      <c r="E194" s="112"/>
      <c r="F194" s="112"/>
      <c r="G194" s="112"/>
      <c r="H194" s="112"/>
      <c r="I194" s="109"/>
      <c r="J194" s="114" t="str">
        <f>日付例&amp;"　年月日を入力してください。個人の場合や設立日が1900/3/31以前の場合は、入力不要です。"</f>
        <v>例)2026/4/1、R8/4/1　年月日を入力してください。個人の場合や設立日が1900/3/31以前の場合は、入力不要です。</v>
      </c>
      <c r="K194" s="113"/>
      <c r="L194" s="113"/>
      <c r="M194" s="113"/>
      <c r="N194" s="113"/>
      <c r="O194" s="113"/>
      <c r="P194" s="113"/>
      <c r="Q194" s="113"/>
      <c r="R194" s="113"/>
      <c r="S194" s="113"/>
      <c r="T194" s="113"/>
      <c r="U194" s="113"/>
      <c r="V194" s="113"/>
      <c r="W194" s="113"/>
      <c r="X194" s="113"/>
      <c r="Y194" s="113"/>
      <c r="Z194" s="111"/>
    </row>
    <row r="195" spans="1:27" ht="20.100000000000001" customHeight="1" x14ac:dyDescent="0.15">
      <c r="A195" s="88"/>
      <c r="B195" s="88"/>
      <c r="C195" s="106"/>
      <c r="D195" s="107">
        <v>5</v>
      </c>
      <c r="E195" s="83" t="s">
        <v>198</v>
      </c>
      <c r="I195" s="119"/>
      <c r="J195" s="119"/>
      <c r="K195" s="119"/>
      <c r="L195" s="119"/>
      <c r="M195" s="112"/>
      <c r="N195" s="112"/>
      <c r="O195" s="112"/>
      <c r="P195" s="112"/>
      <c r="Q195" s="112"/>
      <c r="R195" s="112"/>
      <c r="S195" s="112"/>
      <c r="T195" s="112"/>
      <c r="U195" s="112"/>
      <c r="V195" s="112"/>
      <c r="W195" s="112"/>
      <c r="X195" s="112"/>
      <c r="Z195" s="120"/>
    </row>
    <row r="196" spans="1:27" ht="20.100000000000001" customHeight="1" x14ac:dyDescent="0.15">
      <c r="A196" s="88">
        <f>IFERROR(IF(TRIM($I196)="",1001,0),3)</f>
        <v>1001</v>
      </c>
      <c r="B196" s="88"/>
      <c r="C196" s="106"/>
      <c r="E196" s="217" t="s">
        <v>173</v>
      </c>
      <c r="F196" s="218"/>
      <c r="G196" s="218"/>
      <c r="H196" s="219"/>
      <c r="I196" s="33"/>
      <c r="J196" s="34"/>
      <c r="K196" s="34"/>
      <c r="L196" s="34"/>
      <c r="M196" s="35"/>
      <c r="Y196" s="112"/>
      <c r="Z196" s="120"/>
    </row>
    <row r="197" spans="1:27" ht="20.100000000000001" customHeight="1" x14ac:dyDescent="0.15">
      <c r="A197" s="88">
        <f>IFERROR(IF(TRIM($I197)="",1001,0),3)</f>
        <v>1001</v>
      </c>
      <c r="B197" s="88"/>
      <c r="C197" s="106"/>
      <c r="D197" s="107"/>
      <c r="E197" s="220" t="s">
        <v>174</v>
      </c>
      <c r="F197" s="221"/>
      <c r="G197" s="221"/>
      <c r="H197" s="222"/>
      <c r="I197" s="65"/>
      <c r="J197" s="66"/>
      <c r="K197" s="66"/>
      <c r="L197" s="66"/>
      <c r="M197" s="67"/>
      <c r="Y197" s="112"/>
      <c r="Z197" s="120"/>
    </row>
    <row r="198" spans="1:27" ht="20.100000000000001" customHeight="1" x14ac:dyDescent="0.15">
      <c r="A198" s="88">
        <f>IFERROR(IF(TRIM($I198)="",1001,0),3)</f>
        <v>1001</v>
      </c>
      <c r="B198" s="88"/>
      <c r="C198" s="106"/>
      <c r="D198" s="107"/>
      <c r="E198" s="223" t="s">
        <v>175</v>
      </c>
      <c r="F198" s="224"/>
      <c r="G198" s="224"/>
      <c r="H198" s="225"/>
      <c r="I198" s="65"/>
      <c r="J198" s="66"/>
      <c r="K198" s="66"/>
      <c r="L198" s="66"/>
      <c r="M198" s="67"/>
      <c r="Y198" s="112"/>
      <c r="Z198" s="120"/>
    </row>
    <row r="199" spans="1:27" ht="20.100000000000001" customHeight="1" x14ac:dyDescent="0.15">
      <c r="A199" s="88"/>
      <c r="B199" s="88"/>
      <c r="C199" s="106"/>
      <c r="D199" s="107"/>
      <c r="E199" s="220" t="s">
        <v>176</v>
      </c>
      <c r="F199" s="221"/>
      <c r="G199" s="221"/>
      <c r="H199" s="222"/>
      <c r="I199" s="226">
        <f>I196+I197+I198</f>
        <v>0</v>
      </c>
      <c r="J199" s="227"/>
      <c r="K199" s="227"/>
      <c r="L199" s="227"/>
      <c r="M199" s="228"/>
      <c r="Y199" s="112"/>
      <c r="Z199" s="120"/>
    </row>
    <row r="200" spans="1:27" ht="20.100000000000001" customHeight="1" x14ac:dyDescent="0.15">
      <c r="A200" s="88">
        <f>IFERROR(IF(TRIM($I200)="",1001,0),3)</f>
        <v>1001</v>
      </c>
      <c r="B200" s="88"/>
      <c r="C200" s="106"/>
      <c r="D200" s="107"/>
      <c r="E200" s="229" t="s">
        <v>177</v>
      </c>
      <c r="F200" s="230"/>
      <c r="G200" s="230"/>
      <c r="H200" s="231"/>
      <c r="I200" s="76"/>
      <c r="J200" s="77"/>
      <c r="K200" s="77"/>
      <c r="L200" s="77"/>
      <c r="M200" s="78"/>
      <c r="Y200" s="112"/>
      <c r="Z200" s="120"/>
    </row>
    <row r="201" spans="1:27" ht="20.100000000000001" customHeight="1" x14ac:dyDescent="0.15">
      <c r="A201" s="88"/>
      <c r="B201" s="88"/>
      <c r="C201" s="106"/>
      <c r="D201" s="107"/>
      <c r="E201" s="232"/>
      <c r="F201" s="233"/>
      <c r="G201" s="234"/>
      <c r="H201" s="234"/>
      <c r="I201" s="235"/>
      <c r="J201" s="234"/>
      <c r="K201" s="234"/>
      <c r="Y201" s="112"/>
      <c r="Z201" s="120"/>
    </row>
    <row r="202" spans="1:27" ht="20.100000000000001" customHeight="1" x14ac:dyDescent="0.15">
      <c r="A202" s="88"/>
      <c r="B202" s="88"/>
      <c r="C202" s="106"/>
      <c r="D202" s="107">
        <v>6</v>
      </c>
      <c r="E202" s="83" t="s">
        <v>83</v>
      </c>
      <c r="I202" s="56"/>
      <c r="J202" s="37"/>
      <c r="K202" s="37"/>
      <c r="L202" s="37"/>
      <c r="M202" s="37"/>
      <c r="N202" s="112"/>
      <c r="O202" s="112"/>
      <c r="P202" s="112"/>
      <c r="Q202" s="112"/>
      <c r="R202" s="112"/>
      <c r="S202" s="112"/>
      <c r="T202" s="112"/>
      <c r="U202" s="112"/>
      <c r="V202" s="112"/>
      <c r="W202" s="112"/>
      <c r="X202" s="112"/>
      <c r="Y202" s="112"/>
      <c r="Z202" s="111"/>
    </row>
    <row r="203" spans="1:27" ht="60" customHeight="1" x14ac:dyDescent="0.15">
      <c r="A203" s="88"/>
      <c r="B203" s="88"/>
      <c r="C203" s="115"/>
      <c r="D203" s="112"/>
      <c r="E203" s="112"/>
      <c r="F203" s="112"/>
      <c r="G203" s="112"/>
      <c r="H203" s="112"/>
      <c r="I203" s="109"/>
      <c r="J203" s="236" t="s">
        <v>191</v>
      </c>
      <c r="K203" s="236"/>
      <c r="L203" s="236"/>
      <c r="M203" s="236"/>
      <c r="N203" s="236"/>
      <c r="O203" s="236"/>
      <c r="P203" s="236"/>
      <c r="Q203" s="236"/>
      <c r="R203" s="236"/>
      <c r="S203" s="236"/>
      <c r="T203" s="236"/>
      <c r="U203" s="236"/>
      <c r="V203" s="236"/>
      <c r="W203" s="236"/>
      <c r="X203" s="236"/>
      <c r="Y203" s="236"/>
      <c r="Z203" s="111"/>
    </row>
    <row r="204" spans="1:27" ht="20.100000000000001" customHeight="1" x14ac:dyDescent="0.15">
      <c r="A204" s="88"/>
      <c r="B204" s="88"/>
      <c r="C204" s="144"/>
      <c r="D204" s="145"/>
      <c r="E204" s="145"/>
      <c r="F204" s="145"/>
      <c r="G204" s="145"/>
      <c r="H204" s="145"/>
      <c r="I204" s="145"/>
      <c r="J204" s="160"/>
      <c r="K204" s="160"/>
      <c r="L204" s="237"/>
      <c r="M204" s="237"/>
      <c r="N204" s="167"/>
      <c r="O204" s="160"/>
      <c r="P204" s="161"/>
      <c r="Q204" s="161"/>
      <c r="R204" s="161"/>
      <c r="S204" s="167"/>
      <c r="T204" s="167"/>
      <c r="U204" s="167"/>
      <c r="V204" s="167"/>
      <c r="W204" s="167"/>
      <c r="X204" s="167"/>
      <c r="Y204" s="160"/>
      <c r="Z204" s="162"/>
    </row>
    <row r="205" spans="1:27" ht="20.100000000000001" customHeight="1" x14ac:dyDescent="0.15">
      <c r="A205" s="88"/>
      <c r="B205" s="88"/>
      <c r="C205" s="112"/>
      <c r="D205" s="112"/>
      <c r="E205" s="112"/>
      <c r="F205" s="112"/>
      <c r="G205" s="112"/>
      <c r="H205" s="112"/>
      <c r="I205" s="112"/>
      <c r="J205" s="137"/>
      <c r="K205" s="137"/>
      <c r="L205" s="238"/>
      <c r="M205" s="137"/>
      <c r="N205" s="168"/>
      <c r="O205" s="137"/>
      <c r="P205" s="163"/>
      <c r="Q205" s="163"/>
      <c r="R205" s="163"/>
      <c r="S205" s="168"/>
      <c r="T205" s="168"/>
      <c r="U205" s="168"/>
      <c r="V205" s="168"/>
      <c r="W205" s="168"/>
      <c r="X205" s="168"/>
      <c r="Y205" s="137"/>
      <c r="Z205" s="112"/>
    </row>
    <row r="206" spans="1:27" ht="20.100000000000001" customHeight="1" x14ac:dyDescent="0.15">
      <c r="A206" s="88"/>
      <c r="B206" s="88"/>
      <c r="C206" s="112"/>
      <c r="D206" s="112"/>
      <c r="E206" s="112"/>
      <c r="F206" s="112"/>
      <c r="G206" s="112"/>
      <c r="H206" s="112"/>
      <c r="I206" s="112"/>
      <c r="J206" s="137"/>
      <c r="K206" s="137"/>
      <c r="L206" s="172"/>
      <c r="M206" s="112"/>
      <c r="N206" s="239"/>
      <c r="O206" s="112"/>
      <c r="P206" s="164"/>
      <c r="Q206" s="164"/>
      <c r="R206" s="164"/>
      <c r="S206" s="239"/>
      <c r="T206" s="239"/>
      <c r="U206" s="239"/>
      <c r="V206" s="239"/>
      <c r="W206" s="239"/>
      <c r="X206" s="239"/>
      <c r="Y206" s="239"/>
      <c r="Z206" s="112"/>
      <c r="AA206" s="239"/>
    </row>
    <row r="207" spans="1:27" ht="20.100000000000001" customHeight="1" x14ac:dyDescent="0.15">
      <c r="A207" s="88"/>
      <c r="B207" s="88"/>
      <c r="C207" s="99" t="s">
        <v>16</v>
      </c>
      <c r="D207" s="100"/>
      <c r="E207" s="100"/>
      <c r="F207" s="100"/>
      <c r="G207" s="100"/>
      <c r="H207" s="101"/>
      <c r="I207" s="240"/>
      <c r="L207" s="241"/>
      <c r="N207" s="152"/>
      <c r="P207" s="242"/>
      <c r="Q207" s="242"/>
      <c r="R207" s="242"/>
      <c r="S207" s="152"/>
      <c r="T207" s="152"/>
      <c r="U207" s="152"/>
      <c r="V207" s="152"/>
      <c r="W207" s="152"/>
      <c r="X207" s="152"/>
      <c r="Y207" s="152"/>
      <c r="AA207" s="152"/>
    </row>
    <row r="208" spans="1:27" ht="20.100000000000001" customHeight="1" x14ac:dyDescent="0.15">
      <c r="A208" s="88"/>
      <c r="B208" s="88"/>
      <c r="C208" s="102"/>
      <c r="D208" s="103"/>
      <c r="E208" s="103"/>
      <c r="F208" s="103"/>
      <c r="G208" s="103"/>
      <c r="H208" s="103"/>
      <c r="I208" s="103"/>
      <c r="J208" s="104"/>
      <c r="K208" s="104"/>
      <c r="L208" s="170"/>
      <c r="M208" s="170"/>
      <c r="N208" s="156"/>
      <c r="O208" s="156"/>
      <c r="P208" s="243"/>
      <c r="Q208" s="243"/>
      <c r="R208" s="243"/>
      <c r="S208" s="156"/>
      <c r="T208" s="156"/>
      <c r="U208" s="156"/>
      <c r="V208" s="156"/>
      <c r="W208" s="156"/>
      <c r="X208" s="156"/>
      <c r="Y208" s="156"/>
      <c r="Z208" s="105"/>
      <c r="AA208" s="152"/>
    </row>
    <row r="209" spans="1:27" ht="15.75" hidden="1" customHeight="1" x14ac:dyDescent="0.15">
      <c r="A209" s="88"/>
      <c r="B209" s="88"/>
      <c r="C209" s="102"/>
      <c r="D209" s="103"/>
      <c r="E209" s="103"/>
      <c r="F209" s="103"/>
      <c r="G209" s="103"/>
      <c r="H209" s="103"/>
      <c r="I209" s="103"/>
      <c r="J209" s="112"/>
      <c r="K209" s="112"/>
      <c r="L209" s="172"/>
      <c r="M209" s="172"/>
      <c r="N209" s="239"/>
      <c r="O209" s="239"/>
      <c r="P209" s="164"/>
      <c r="Q209" s="164"/>
      <c r="R209" s="164"/>
      <c r="S209" s="239"/>
      <c r="T209" s="239"/>
      <c r="U209" s="239"/>
      <c r="V209" s="239"/>
      <c r="W209" s="239"/>
      <c r="X209" s="239"/>
      <c r="Y209" s="239"/>
      <c r="Z209" s="111"/>
      <c r="AA209" s="152"/>
    </row>
    <row r="210" spans="1:27" ht="20.100000000000001" customHeight="1" x14ac:dyDescent="0.15">
      <c r="A210" s="88">
        <f>IFERROR(IF(OR(TRIM($I210)="",OR(NOT(ISNUMBER(VALUE($P210))), TRIM($P210)="", LEN($P210)&lt;&gt;6)),1001,0),3)</f>
        <v>1001</v>
      </c>
      <c r="B210" s="88"/>
      <c r="C210" s="106"/>
      <c r="D210" s="107">
        <v>1</v>
      </c>
      <c r="E210" s="83" t="s">
        <v>116</v>
      </c>
      <c r="I210" s="56"/>
      <c r="J210" s="56"/>
      <c r="K210" s="56"/>
      <c r="L210" s="56"/>
      <c r="M210" s="56"/>
      <c r="N210" s="151" t="s">
        <v>66</v>
      </c>
      <c r="O210" s="244" t="s">
        <v>64</v>
      </c>
      <c r="P210" s="1"/>
      <c r="Q210" s="112" t="s">
        <v>65</v>
      </c>
      <c r="T210" s="112"/>
      <c r="Y210" s="112"/>
      <c r="Z210" s="111"/>
    </row>
    <row r="211" spans="1:27" ht="30" customHeight="1" x14ac:dyDescent="0.15">
      <c r="A211" s="88"/>
      <c r="B211" s="88"/>
      <c r="C211" s="115"/>
      <c r="D211" s="112"/>
      <c r="E211" s="112"/>
      <c r="F211" s="112"/>
      <c r="G211" s="112"/>
      <c r="H211" s="112"/>
      <c r="I211" s="118"/>
      <c r="J211" s="140" t="s">
        <v>120</v>
      </c>
      <c r="K211" s="245"/>
      <c r="L211" s="245"/>
      <c r="M211" s="245"/>
      <c r="N211" s="245"/>
      <c r="O211" s="245"/>
      <c r="P211" s="245"/>
      <c r="Q211" s="245"/>
      <c r="R211" s="245"/>
      <c r="S211" s="245"/>
      <c r="T211" s="245"/>
      <c r="U211" s="245"/>
      <c r="V211" s="245"/>
      <c r="W211" s="245"/>
      <c r="X211" s="245"/>
      <c r="Y211" s="245"/>
      <c r="Z211" s="111"/>
    </row>
    <row r="212" spans="1:27" ht="20.100000000000001" customHeight="1" x14ac:dyDescent="0.15">
      <c r="A212" s="88">
        <f>IFERROR(IF(TRIM($I212)="",1001,0),3)</f>
        <v>1001</v>
      </c>
      <c r="B212" s="88"/>
      <c r="C212" s="106"/>
      <c r="D212" s="107">
        <v>2</v>
      </c>
      <c r="E212" s="83" t="s">
        <v>84</v>
      </c>
      <c r="I212" s="36"/>
      <c r="J212" s="56"/>
      <c r="K212" s="56"/>
      <c r="L212" s="56"/>
      <c r="M212" s="56"/>
      <c r="N212" s="244"/>
      <c r="O212" s="112"/>
      <c r="P212" s="112"/>
      <c r="Q212" s="112"/>
      <c r="R212" s="112"/>
      <c r="S212" s="112"/>
      <c r="T212" s="112"/>
      <c r="U212" s="112"/>
      <c r="V212" s="112"/>
      <c r="W212" s="112"/>
      <c r="X212" s="112"/>
      <c r="Y212" s="112"/>
      <c r="Z212" s="111"/>
    </row>
    <row r="213" spans="1:27" ht="30" customHeight="1" x14ac:dyDescent="0.15">
      <c r="A213" s="88"/>
      <c r="B213" s="88"/>
      <c r="C213" s="115"/>
      <c r="D213" s="112"/>
      <c r="E213" s="112"/>
      <c r="F213" s="112"/>
      <c r="G213" s="112"/>
      <c r="H213" s="112"/>
      <c r="I213" s="118"/>
      <c r="J213" s="114" t="str">
        <f>日付例&amp;"　年月日を入力してください。"</f>
        <v>例)2026/4/1、R8/4/1　年月日を入力してください。</v>
      </c>
      <c r="K213" s="114"/>
      <c r="L213" s="114"/>
      <c r="M213" s="114"/>
      <c r="N213" s="114"/>
      <c r="O213" s="114"/>
      <c r="P213" s="114"/>
      <c r="Q213" s="114"/>
      <c r="R213" s="114"/>
      <c r="S213" s="114"/>
      <c r="T213" s="114"/>
      <c r="U213" s="114"/>
      <c r="V213" s="114"/>
      <c r="W213" s="114"/>
      <c r="X213" s="114"/>
      <c r="Y213" s="114"/>
      <c r="Z213" s="111"/>
    </row>
    <row r="214" spans="1:27" ht="20.100000000000001" customHeight="1" x14ac:dyDescent="0.15">
      <c r="A214" s="88"/>
      <c r="B214" s="88"/>
      <c r="C214" s="115"/>
      <c r="D214" s="107">
        <v>3</v>
      </c>
      <c r="E214" s="83" t="s">
        <v>160</v>
      </c>
      <c r="G214" s="112"/>
      <c r="H214" s="112"/>
      <c r="I214" s="118"/>
      <c r="J214" s="114"/>
      <c r="K214" s="114"/>
      <c r="L214" s="114"/>
      <c r="M214" s="114"/>
      <c r="N214" s="114"/>
      <c r="O214" s="114"/>
      <c r="P214" s="114"/>
      <c r="Q214" s="114"/>
      <c r="R214" s="114"/>
      <c r="S214" s="114"/>
      <c r="T214" s="114"/>
      <c r="U214" s="114"/>
      <c r="V214" s="114"/>
      <c r="W214" s="114"/>
      <c r="X214" s="114"/>
      <c r="Y214" s="114"/>
      <c r="Z214" s="111"/>
    </row>
    <row r="215" spans="1:27" ht="45" customHeight="1" x14ac:dyDescent="0.15">
      <c r="A215" s="88"/>
      <c r="B215" s="88"/>
      <c r="C215" s="102"/>
      <c r="E215" s="246" t="s">
        <v>204</v>
      </c>
      <c r="F215" s="246"/>
      <c r="G215" s="246"/>
      <c r="H215" s="246"/>
      <c r="I215" s="246"/>
      <c r="J215" s="246"/>
      <c r="K215" s="246"/>
      <c r="L215" s="246"/>
      <c r="M215" s="246"/>
      <c r="N215" s="246"/>
      <c r="O215" s="246"/>
      <c r="P215" s="246"/>
      <c r="Q215" s="246"/>
      <c r="R215" s="246"/>
      <c r="S215" s="246"/>
      <c r="T215" s="246"/>
      <c r="U215" s="246"/>
      <c r="V215" s="246"/>
      <c r="W215" s="246"/>
      <c r="X215" s="246"/>
      <c r="Y215" s="246"/>
      <c r="Z215" s="111"/>
      <c r="AA215" s="152"/>
    </row>
    <row r="216" spans="1:27" ht="30" customHeight="1" x14ac:dyDescent="0.15">
      <c r="A216" s="88">
        <f>IFERROR(IF(COUNTIF($L217:$L246,"○")&lt;1,1001,0),3)</f>
        <v>1001</v>
      </c>
      <c r="B216" s="283"/>
      <c r="C216" s="106"/>
      <c r="E216" s="177" t="s">
        <v>190</v>
      </c>
      <c r="F216" s="178"/>
      <c r="G216" s="178"/>
      <c r="H216" s="178"/>
      <c r="I216" s="178"/>
      <c r="J216" s="178"/>
      <c r="K216" s="247"/>
      <c r="L216" s="248" t="s">
        <v>8</v>
      </c>
      <c r="M216" s="249"/>
      <c r="N216" s="250" t="s">
        <v>193</v>
      </c>
      <c r="O216" s="251"/>
      <c r="P216" s="252" t="s">
        <v>119</v>
      </c>
      <c r="Q216" s="253"/>
      <c r="R216" s="252" t="s">
        <v>208</v>
      </c>
      <c r="S216" s="253"/>
      <c r="T216" s="254"/>
      <c r="U216" s="255" t="s">
        <v>192</v>
      </c>
      <c r="V216" s="256"/>
      <c r="W216" s="257"/>
      <c r="X216" s="258" t="s">
        <v>203</v>
      </c>
      <c r="Y216" s="259"/>
      <c r="Z216" s="111"/>
      <c r="AA216" s="239"/>
    </row>
    <row r="217" spans="1:27" ht="20.100000000000001" customHeight="1" x14ac:dyDescent="0.15">
      <c r="A217" s="88">
        <f>IFERROR(IF(AND($L217="○", OR(TRIM($N217)="",TRIM($P217)="",TRIM($R217)="")),1001,0),3)</f>
        <v>0</v>
      </c>
      <c r="B217" s="88"/>
      <c r="C217" s="106"/>
      <c r="E217" s="260" t="s">
        <v>85</v>
      </c>
      <c r="F217" s="261" t="s">
        <v>129</v>
      </c>
      <c r="G217" s="262"/>
      <c r="H217" s="262"/>
      <c r="I217" s="262"/>
      <c r="J217" s="262"/>
      <c r="K217" s="263"/>
      <c r="L217" s="57"/>
      <c r="M217" s="58"/>
      <c r="N217" s="54"/>
      <c r="O217" s="55"/>
      <c r="P217" s="50"/>
      <c r="Q217" s="51"/>
      <c r="R217" s="45"/>
      <c r="S217" s="46"/>
      <c r="T217" s="47"/>
      <c r="U217" s="4"/>
      <c r="V217" s="41"/>
      <c r="W217" s="42"/>
      <c r="X217" s="4"/>
      <c r="Y217" s="5"/>
      <c r="Z217" s="111"/>
      <c r="AA217" s="239"/>
    </row>
    <row r="218" spans="1:27" ht="20.100000000000001" customHeight="1" x14ac:dyDescent="0.15">
      <c r="A218" s="88">
        <f>IFERROR(IF(AND($L218="○", OR(TRIM($N218)="",TRIM($P218)="",TRIM($R218)="")),1001,0),3)</f>
        <v>0</v>
      </c>
      <c r="B218" s="88"/>
      <c r="C218" s="106"/>
      <c r="E218" s="264" t="s">
        <v>86</v>
      </c>
      <c r="F218" s="265" t="s">
        <v>130</v>
      </c>
      <c r="G218" s="266"/>
      <c r="H218" s="266"/>
      <c r="I218" s="266"/>
      <c r="J218" s="266"/>
      <c r="K218" s="267"/>
      <c r="L218" s="52"/>
      <c r="M218" s="53"/>
      <c r="N218" s="48"/>
      <c r="O218" s="49"/>
      <c r="P218" s="43"/>
      <c r="Q218" s="44"/>
      <c r="R218" s="38"/>
      <c r="S218" s="39"/>
      <c r="T218" s="40"/>
      <c r="U218" s="2"/>
      <c r="V218" s="8"/>
      <c r="W218" s="9"/>
      <c r="X218" s="2"/>
      <c r="Y218" s="3"/>
      <c r="Z218" s="111"/>
      <c r="AA218" s="239"/>
    </row>
    <row r="219" spans="1:27" ht="20.100000000000001" customHeight="1" x14ac:dyDescent="0.15">
      <c r="A219" s="88">
        <f>IFERROR(IF(AND($L219="○", OR(TRIM($N219)="",TRIM($P219)="",TRIM($R219)="")),1001,0),3)</f>
        <v>0</v>
      </c>
      <c r="B219" s="88"/>
      <c r="C219" s="106"/>
      <c r="E219" s="264" t="s">
        <v>87</v>
      </c>
      <c r="F219" s="265" t="s">
        <v>131</v>
      </c>
      <c r="G219" s="266"/>
      <c r="H219" s="266"/>
      <c r="I219" s="266"/>
      <c r="J219" s="266"/>
      <c r="K219" s="267"/>
      <c r="L219" s="52"/>
      <c r="M219" s="53"/>
      <c r="N219" s="48"/>
      <c r="O219" s="49"/>
      <c r="P219" s="43"/>
      <c r="Q219" s="44"/>
      <c r="R219" s="38"/>
      <c r="S219" s="39"/>
      <c r="T219" s="40"/>
      <c r="U219" s="2"/>
      <c r="V219" s="8"/>
      <c r="W219" s="9"/>
      <c r="X219" s="2"/>
      <c r="Y219" s="3"/>
      <c r="Z219" s="111"/>
      <c r="AA219" s="239"/>
    </row>
    <row r="220" spans="1:27" ht="20.100000000000001" customHeight="1" x14ac:dyDescent="0.15">
      <c r="A220" s="88">
        <f>IFERROR(IF(AND($L220="○", OR(TRIM($N220)="",TRIM($P220)="",TRIM($R220)="")),1001,0),3)</f>
        <v>0</v>
      </c>
      <c r="B220" s="88"/>
      <c r="C220" s="106"/>
      <c r="E220" s="264" t="s">
        <v>88</v>
      </c>
      <c r="F220" s="265" t="s">
        <v>132</v>
      </c>
      <c r="G220" s="266"/>
      <c r="H220" s="266"/>
      <c r="I220" s="266"/>
      <c r="J220" s="266"/>
      <c r="K220" s="267"/>
      <c r="L220" s="52"/>
      <c r="M220" s="53"/>
      <c r="N220" s="48"/>
      <c r="O220" s="49"/>
      <c r="P220" s="43"/>
      <c r="Q220" s="44"/>
      <c r="R220" s="38"/>
      <c r="S220" s="39"/>
      <c r="T220" s="40"/>
      <c r="U220" s="2"/>
      <c r="V220" s="8"/>
      <c r="W220" s="9"/>
      <c r="X220" s="2"/>
      <c r="Y220" s="3"/>
      <c r="Z220" s="111"/>
      <c r="AA220" s="239"/>
    </row>
    <row r="221" spans="1:27" ht="20.100000000000001" customHeight="1" x14ac:dyDescent="0.15">
      <c r="A221" s="88">
        <f>IFERROR(IF(AND($L221="○", OR(TRIM($N221)="",TRIM($P221)="",TRIM($R221)="")),1001,0),3)</f>
        <v>0</v>
      </c>
      <c r="B221" s="88"/>
      <c r="C221" s="106"/>
      <c r="E221" s="264" t="s">
        <v>158</v>
      </c>
      <c r="F221" s="265" t="s">
        <v>133</v>
      </c>
      <c r="G221" s="266"/>
      <c r="H221" s="266"/>
      <c r="I221" s="266"/>
      <c r="J221" s="266"/>
      <c r="K221" s="267"/>
      <c r="L221" s="52"/>
      <c r="M221" s="53"/>
      <c r="N221" s="48"/>
      <c r="O221" s="49"/>
      <c r="P221" s="43"/>
      <c r="Q221" s="44"/>
      <c r="R221" s="38"/>
      <c r="S221" s="39"/>
      <c r="T221" s="40"/>
      <c r="U221" s="2"/>
      <c r="V221" s="8"/>
      <c r="W221" s="9"/>
      <c r="X221" s="2"/>
      <c r="Y221" s="3"/>
      <c r="Z221" s="111"/>
      <c r="AA221" s="239"/>
    </row>
    <row r="222" spans="1:27" ht="20.100000000000001" customHeight="1" x14ac:dyDescent="0.15">
      <c r="A222" s="88">
        <f>IFERROR(IF(AND($L222="○", OR(TRIM($N222)="",TRIM($P222)="",TRIM($R222)="")),1001,0),3)</f>
        <v>0</v>
      </c>
      <c r="B222" s="88"/>
      <c r="C222" s="106"/>
      <c r="E222" s="264" t="s">
        <v>89</v>
      </c>
      <c r="F222" s="265" t="s">
        <v>134</v>
      </c>
      <c r="G222" s="266"/>
      <c r="H222" s="266"/>
      <c r="I222" s="266"/>
      <c r="J222" s="266"/>
      <c r="K222" s="267"/>
      <c r="L222" s="52"/>
      <c r="M222" s="53"/>
      <c r="N222" s="48"/>
      <c r="O222" s="49"/>
      <c r="P222" s="43"/>
      <c r="Q222" s="44"/>
      <c r="R222" s="38"/>
      <c r="S222" s="39"/>
      <c r="T222" s="40"/>
      <c r="U222" s="2"/>
      <c r="V222" s="8"/>
      <c r="W222" s="9"/>
      <c r="X222" s="2"/>
      <c r="Y222" s="3"/>
      <c r="Z222" s="111"/>
      <c r="AA222" s="239"/>
    </row>
    <row r="223" spans="1:27" ht="20.100000000000001" customHeight="1" x14ac:dyDescent="0.15">
      <c r="A223" s="88">
        <f>IFERROR(IF(AND($L223="○", OR(TRIM($N223)="",TRIM($P223)="",TRIM($R223)="")),1001,0),3)</f>
        <v>0</v>
      </c>
      <c r="B223" s="88"/>
      <c r="C223" s="106"/>
      <c r="E223" s="264" t="s">
        <v>90</v>
      </c>
      <c r="F223" s="265" t="s">
        <v>135</v>
      </c>
      <c r="G223" s="266"/>
      <c r="H223" s="266"/>
      <c r="I223" s="266"/>
      <c r="J223" s="266"/>
      <c r="K223" s="267"/>
      <c r="L223" s="52"/>
      <c r="M223" s="53"/>
      <c r="N223" s="48"/>
      <c r="O223" s="49"/>
      <c r="P223" s="43"/>
      <c r="Q223" s="44"/>
      <c r="R223" s="38"/>
      <c r="S223" s="39"/>
      <c r="T223" s="40"/>
      <c r="U223" s="2"/>
      <c r="V223" s="8"/>
      <c r="W223" s="9"/>
      <c r="X223" s="2"/>
      <c r="Y223" s="3"/>
      <c r="Z223" s="111"/>
      <c r="AA223" s="239"/>
    </row>
    <row r="224" spans="1:27" ht="20.100000000000001" customHeight="1" x14ac:dyDescent="0.15">
      <c r="A224" s="88">
        <f>IFERROR(IF(AND($L224="○", OR(TRIM($N224)="",TRIM($P224)="",TRIM($R224)="")),1001,0),3)</f>
        <v>0</v>
      </c>
      <c r="B224" s="88"/>
      <c r="C224" s="106"/>
      <c r="E224" s="264" t="s">
        <v>91</v>
      </c>
      <c r="F224" s="265" t="s">
        <v>136</v>
      </c>
      <c r="G224" s="266"/>
      <c r="H224" s="266"/>
      <c r="I224" s="266"/>
      <c r="J224" s="266"/>
      <c r="K224" s="267"/>
      <c r="L224" s="52"/>
      <c r="M224" s="53"/>
      <c r="N224" s="48"/>
      <c r="O224" s="49"/>
      <c r="P224" s="43"/>
      <c r="Q224" s="44"/>
      <c r="R224" s="38"/>
      <c r="S224" s="39"/>
      <c r="T224" s="40"/>
      <c r="U224" s="2"/>
      <c r="V224" s="8"/>
      <c r="W224" s="9"/>
      <c r="X224" s="2"/>
      <c r="Y224" s="3"/>
      <c r="Z224" s="111"/>
      <c r="AA224" s="239"/>
    </row>
    <row r="225" spans="1:27" ht="20.100000000000001" customHeight="1" x14ac:dyDescent="0.15">
      <c r="A225" s="88">
        <f>IFERROR(IF(AND($L225="○", OR(TRIM($N225)="",TRIM($P225)="",TRIM($R225)="")),1001,0),3)</f>
        <v>0</v>
      </c>
      <c r="B225" s="88"/>
      <c r="C225" s="106"/>
      <c r="E225" s="264" t="s">
        <v>92</v>
      </c>
      <c r="F225" s="265" t="s">
        <v>137</v>
      </c>
      <c r="G225" s="266"/>
      <c r="H225" s="266"/>
      <c r="I225" s="266"/>
      <c r="J225" s="266"/>
      <c r="K225" s="267"/>
      <c r="L225" s="52"/>
      <c r="M225" s="53"/>
      <c r="N225" s="48"/>
      <c r="O225" s="49"/>
      <c r="P225" s="43"/>
      <c r="Q225" s="44"/>
      <c r="R225" s="38"/>
      <c r="S225" s="39"/>
      <c r="T225" s="40"/>
      <c r="U225" s="2"/>
      <c r="V225" s="8"/>
      <c r="W225" s="9"/>
      <c r="X225" s="2"/>
      <c r="Y225" s="3"/>
      <c r="Z225" s="111"/>
      <c r="AA225" s="239"/>
    </row>
    <row r="226" spans="1:27" ht="20.100000000000001" customHeight="1" x14ac:dyDescent="0.15">
      <c r="A226" s="88">
        <f>IFERROR(IF(AND($L226="○", OR(TRIM($N226)="",TRIM($P226)="",TRIM($R226)="")),1001,0),3)</f>
        <v>0</v>
      </c>
      <c r="B226" s="88"/>
      <c r="C226" s="106"/>
      <c r="E226" s="264" t="s">
        <v>93</v>
      </c>
      <c r="F226" s="265" t="s">
        <v>138</v>
      </c>
      <c r="G226" s="266"/>
      <c r="H226" s="266"/>
      <c r="I226" s="266"/>
      <c r="J226" s="266"/>
      <c r="K226" s="267"/>
      <c r="L226" s="52"/>
      <c r="M226" s="53"/>
      <c r="N226" s="48"/>
      <c r="O226" s="49"/>
      <c r="P226" s="43"/>
      <c r="Q226" s="44"/>
      <c r="R226" s="38"/>
      <c r="S226" s="39"/>
      <c r="T226" s="40"/>
      <c r="U226" s="2"/>
      <c r="V226" s="8"/>
      <c r="W226" s="9"/>
      <c r="X226" s="2"/>
      <c r="Y226" s="3"/>
      <c r="Z226" s="111"/>
      <c r="AA226" s="239"/>
    </row>
    <row r="227" spans="1:27" ht="20.100000000000001" customHeight="1" x14ac:dyDescent="0.15">
      <c r="A227" s="88">
        <f>IFERROR(IF(AND($L227="○", OR(TRIM($N227)="",TRIM($P227)="",TRIM($R227)="")),1001,0),3)</f>
        <v>0</v>
      </c>
      <c r="B227" s="88"/>
      <c r="C227" s="106"/>
      <c r="E227" s="264" t="s">
        <v>94</v>
      </c>
      <c r="F227" s="265" t="s">
        <v>139</v>
      </c>
      <c r="G227" s="266"/>
      <c r="H227" s="266"/>
      <c r="I227" s="266"/>
      <c r="J227" s="266"/>
      <c r="K227" s="267"/>
      <c r="L227" s="52"/>
      <c r="M227" s="53"/>
      <c r="N227" s="48"/>
      <c r="O227" s="49"/>
      <c r="P227" s="43"/>
      <c r="Q227" s="44"/>
      <c r="R227" s="38"/>
      <c r="S227" s="39"/>
      <c r="T227" s="40"/>
      <c r="U227" s="2"/>
      <c r="V227" s="8"/>
      <c r="W227" s="9"/>
      <c r="X227" s="2"/>
      <c r="Y227" s="3"/>
      <c r="Z227" s="111"/>
      <c r="AA227" s="239"/>
    </row>
    <row r="228" spans="1:27" ht="20.100000000000001" customHeight="1" x14ac:dyDescent="0.15">
      <c r="A228" s="88">
        <f>IFERROR(IF(AND($L228="○", OR(TRIM($N228)="",TRIM($P228)="",TRIM($R228)="")),1001,0),3)</f>
        <v>0</v>
      </c>
      <c r="B228" s="88"/>
      <c r="C228" s="106"/>
      <c r="E228" s="264" t="s">
        <v>95</v>
      </c>
      <c r="F228" s="265" t="s">
        <v>140</v>
      </c>
      <c r="G228" s="266"/>
      <c r="H228" s="266"/>
      <c r="I228" s="266"/>
      <c r="J228" s="266"/>
      <c r="K228" s="267"/>
      <c r="L228" s="52"/>
      <c r="M228" s="53"/>
      <c r="N228" s="48"/>
      <c r="O228" s="49"/>
      <c r="P228" s="43"/>
      <c r="Q228" s="44"/>
      <c r="R228" s="38"/>
      <c r="S228" s="39"/>
      <c r="T228" s="40"/>
      <c r="U228" s="2"/>
      <c r="V228" s="8"/>
      <c r="W228" s="9"/>
      <c r="X228" s="2"/>
      <c r="Y228" s="3"/>
      <c r="Z228" s="111"/>
      <c r="AA228" s="239"/>
    </row>
    <row r="229" spans="1:27" ht="20.100000000000001" customHeight="1" x14ac:dyDescent="0.15">
      <c r="A229" s="88">
        <f>IFERROR(IF(AND($L229="○", OR(TRIM($N229)="",TRIM($P229)="",TRIM($R229)="")),1001,0),3)</f>
        <v>0</v>
      </c>
      <c r="B229" s="88"/>
      <c r="C229" s="106"/>
      <c r="E229" s="264" t="s">
        <v>96</v>
      </c>
      <c r="F229" s="265" t="s">
        <v>141</v>
      </c>
      <c r="G229" s="266"/>
      <c r="H229" s="266"/>
      <c r="I229" s="266"/>
      <c r="J229" s="266"/>
      <c r="K229" s="267"/>
      <c r="L229" s="52"/>
      <c r="M229" s="53"/>
      <c r="N229" s="48"/>
      <c r="O229" s="49"/>
      <c r="P229" s="43"/>
      <c r="Q229" s="44"/>
      <c r="R229" s="38"/>
      <c r="S229" s="39"/>
      <c r="T229" s="40"/>
      <c r="U229" s="2"/>
      <c r="V229" s="8"/>
      <c r="W229" s="9"/>
      <c r="X229" s="2"/>
      <c r="Y229" s="3"/>
      <c r="Z229" s="111"/>
      <c r="AA229" s="239"/>
    </row>
    <row r="230" spans="1:27" ht="20.100000000000001" customHeight="1" x14ac:dyDescent="0.15">
      <c r="A230" s="88">
        <f>IFERROR(IF(AND($L230="○", OR(TRIM($N230)="",TRIM($P230)="",TRIM($R230)="")),1001,0),3)</f>
        <v>0</v>
      </c>
      <c r="B230" s="88"/>
      <c r="C230" s="106"/>
      <c r="E230" s="264" t="s">
        <v>97</v>
      </c>
      <c r="F230" s="265" t="s">
        <v>142</v>
      </c>
      <c r="G230" s="266"/>
      <c r="H230" s="266"/>
      <c r="I230" s="266"/>
      <c r="J230" s="266"/>
      <c r="K230" s="267"/>
      <c r="L230" s="52"/>
      <c r="M230" s="53"/>
      <c r="N230" s="48"/>
      <c r="O230" s="49"/>
      <c r="P230" s="43"/>
      <c r="Q230" s="44"/>
      <c r="R230" s="38"/>
      <c r="S230" s="39"/>
      <c r="T230" s="40"/>
      <c r="U230" s="2"/>
      <c r="V230" s="8"/>
      <c r="W230" s="9"/>
      <c r="X230" s="2"/>
      <c r="Y230" s="3"/>
      <c r="Z230" s="111"/>
      <c r="AA230" s="239"/>
    </row>
    <row r="231" spans="1:27" ht="20.100000000000001" customHeight="1" x14ac:dyDescent="0.15">
      <c r="A231" s="88">
        <f>IFERROR(IF(AND($L231="○", OR(TRIM($N231)="",TRIM($P231)="",TRIM($R231)="")),1001,0),3)</f>
        <v>0</v>
      </c>
      <c r="B231" s="88"/>
      <c r="C231" s="106"/>
      <c r="E231" s="264" t="s">
        <v>98</v>
      </c>
      <c r="F231" s="265" t="s">
        <v>143</v>
      </c>
      <c r="G231" s="266"/>
      <c r="H231" s="266"/>
      <c r="I231" s="266"/>
      <c r="J231" s="266"/>
      <c r="K231" s="267"/>
      <c r="L231" s="52"/>
      <c r="M231" s="53"/>
      <c r="N231" s="48"/>
      <c r="O231" s="49"/>
      <c r="P231" s="43"/>
      <c r="Q231" s="44"/>
      <c r="R231" s="38"/>
      <c r="S231" s="39"/>
      <c r="T231" s="40"/>
      <c r="U231" s="2"/>
      <c r="V231" s="8"/>
      <c r="W231" s="9"/>
      <c r="X231" s="2"/>
      <c r="Y231" s="3"/>
      <c r="Z231" s="111"/>
      <c r="AA231" s="239"/>
    </row>
    <row r="232" spans="1:27" ht="20.100000000000001" customHeight="1" x14ac:dyDescent="0.15">
      <c r="A232" s="88">
        <f>IFERROR(IF(AND($L232="○", OR(TRIM($N232)="",TRIM($P232)="",TRIM($R232)="")),1001,0),3)</f>
        <v>0</v>
      </c>
      <c r="B232" s="88"/>
      <c r="C232" s="106"/>
      <c r="E232" s="264" t="s">
        <v>99</v>
      </c>
      <c r="F232" s="265" t="s">
        <v>144</v>
      </c>
      <c r="G232" s="266"/>
      <c r="H232" s="266"/>
      <c r="I232" s="266"/>
      <c r="J232" s="266"/>
      <c r="K232" s="267"/>
      <c r="L232" s="52"/>
      <c r="M232" s="53"/>
      <c r="N232" s="48"/>
      <c r="O232" s="49"/>
      <c r="P232" s="43"/>
      <c r="Q232" s="44"/>
      <c r="R232" s="38"/>
      <c r="S232" s="39"/>
      <c r="T232" s="40"/>
      <c r="U232" s="2"/>
      <c r="V232" s="8"/>
      <c r="W232" s="9"/>
      <c r="X232" s="2"/>
      <c r="Y232" s="3"/>
      <c r="Z232" s="111"/>
      <c r="AA232" s="239"/>
    </row>
    <row r="233" spans="1:27" ht="20.100000000000001" customHeight="1" x14ac:dyDescent="0.15">
      <c r="A233" s="88">
        <f>IFERROR(IF(AND($L233="○", OR(TRIM($N233)="",TRIM($P233)="",TRIM($R233)="")),1001,0),3)</f>
        <v>0</v>
      </c>
      <c r="B233" s="88"/>
      <c r="C233" s="106"/>
      <c r="E233" s="264" t="s">
        <v>100</v>
      </c>
      <c r="F233" s="265" t="s">
        <v>145</v>
      </c>
      <c r="G233" s="266"/>
      <c r="H233" s="266"/>
      <c r="I233" s="266"/>
      <c r="J233" s="266"/>
      <c r="K233" s="267"/>
      <c r="L233" s="52"/>
      <c r="M233" s="53"/>
      <c r="N233" s="48"/>
      <c r="O233" s="49"/>
      <c r="P233" s="43"/>
      <c r="Q233" s="44"/>
      <c r="R233" s="38"/>
      <c r="S233" s="39"/>
      <c r="T233" s="40"/>
      <c r="U233" s="2"/>
      <c r="V233" s="8"/>
      <c r="W233" s="9"/>
      <c r="X233" s="2"/>
      <c r="Y233" s="3"/>
      <c r="Z233" s="111"/>
      <c r="AA233" s="239"/>
    </row>
    <row r="234" spans="1:27" ht="20.100000000000001" customHeight="1" x14ac:dyDescent="0.15">
      <c r="A234" s="88">
        <f>IFERROR(IF(AND($L234="○", OR(TRIM($N234)="",TRIM($P234)="",TRIM($R234)="")),1001,0),3)</f>
        <v>0</v>
      </c>
      <c r="B234" s="88"/>
      <c r="C234" s="106"/>
      <c r="E234" s="264" t="s">
        <v>101</v>
      </c>
      <c r="F234" s="265" t="s">
        <v>146</v>
      </c>
      <c r="G234" s="266"/>
      <c r="H234" s="266"/>
      <c r="I234" s="266"/>
      <c r="J234" s="266"/>
      <c r="K234" s="267"/>
      <c r="L234" s="52"/>
      <c r="M234" s="53"/>
      <c r="N234" s="48"/>
      <c r="O234" s="49"/>
      <c r="P234" s="43"/>
      <c r="Q234" s="44"/>
      <c r="R234" s="38"/>
      <c r="S234" s="39"/>
      <c r="T234" s="40"/>
      <c r="U234" s="2"/>
      <c r="V234" s="8"/>
      <c r="W234" s="9"/>
      <c r="X234" s="2"/>
      <c r="Y234" s="3"/>
      <c r="Z234" s="111"/>
      <c r="AA234" s="239"/>
    </row>
    <row r="235" spans="1:27" ht="20.100000000000001" customHeight="1" x14ac:dyDescent="0.15">
      <c r="A235" s="88">
        <f>IFERROR(IF(AND($L235="○", OR(TRIM($N235)="",TRIM($P235)="",TRIM($R235)="")),1001,0),3)</f>
        <v>0</v>
      </c>
      <c r="B235" s="88"/>
      <c r="C235" s="106"/>
      <c r="E235" s="264" t="s">
        <v>102</v>
      </c>
      <c r="F235" s="265" t="s">
        <v>147</v>
      </c>
      <c r="G235" s="266"/>
      <c r="H235" s="266"/>
      <c r="I235" s="266"/>
      <c r="J235" s="266"/>
      <c r="K235" s="267"/>
      <c r="L235" s="52"/>
      <c r="M235" s="53"/>
      <c r="N235" s="48"/>
      <c r="O235" s="49"/>
      <c r="P235" s="43"/>
      <c r="Q235" s="44"/>
      <c r="R235" s="38"/>
      <c r="S235" s="39"/>
      <c r="T235" s="40"/>
      <c r="U235" s="2"/>
      <c r="V235" s="8"/>
      <c r="W235" s="9"/>
      <c r="X235" s="2"/>
      <c r="Y235" s="3"/>
      <c r="Z235" s="111"/>
      <c r="AA235" s="239"/>
    </row>
    <row r="236" spans="1:27" ht="20.100000000000001" customHeight="1" x14ac:dyDescent="0.15">
      <c r="A236" s="88">
        <f>IFERROR(IF(AND($L236="○", OR(TRIM($N236)="",TRIM($P236)="",TRIM($R236)="")),1001,0),3)</f>
        <v>0</v>
      </c>
      <c r="B236" s="88"/>
      <c r="C236" s="102"/>
      <c r="E236" s="264" t="s">
        <v>103</v>
      </c>
      <c r="F236" s="265" t="s">
        <v>148</v>
      </c>
      <c r="G236" s="266"/>
      <c r="H236" s="266"/>
      <c r="I236" s="266"/>
      <c r="J236" s="266"/>
      <c r="K236" s="267"/>
      <c r="L236" s="52"/>
      <c r="M236" s="53"/>
      <c r="N236" s="48"/>
      <c r="O236" s="49"/>
      <c r="P236" s="43"/>
      <c r="Q236" s="44"/>
      <c r="R236" s="38"/>
      <c r="S236" s="39"/>
      <c r="T236" s="40"/>
      <c r="U236" s="2"/>
      <c r="V236" s="8"/>
      <c r="W236" s="9"/>
      <c r="X236" s="2"/>
      <c r="Y236" s="3"/>
      <c r="Z236" s="120"/>
      <c r="AA236" s="152"/>
    </row>
    <row r="237" spans="1:27" ht="20.100000000000001" customHeight="1" x14ac:dyDescent="0.15">
      <c r="A237" s="88">
        <f>IFERROR(IF(AND($L237="○", OR(TRIM($N237)="",TRIM($P237)="",TRIM($R237)="")),1001,0),3)</f>
        <v>0</v>
      </c>
      <c r="B237" s="88"/>
      <c r="C237" s="106"/>
      <c r="E237" s="264" t="s">
        <v>104</v>
      </c>
      <c r="F237" s="265" t="s">
        <v>149</v>
      </c>
      <c r="G237" s="266"/>
      <c r="H237" s="266"/>
      <c r="I237" s="266"/>
      <c r="J237" s="266"/>
      <c r="K237" s="267"/>
      <c r="L237" s="52"/>
      <c r="M237" s="53"/>
      <c r="N237" s="48"/>
      <c r="O237" s="49"/>
      <c r="P237" s="43"/>
      <c r="Q237" s="44"/>
      <c r="R237" s="38"/>
      <c r="S237" s="39"/>
      <c r="T237" s="40"/>
      <c r="U237" s="2"/>
      <c r="V237" s="8"/>
      <c r="W237" s="9"/>
      <c r="X237" s="2"/>
      <c r="Y237" s="3"/>
      <c r="Z237" s="111"/>
      <c r="AA237" s="239"/>
    </row>
    <row r="238" spans="1:27" ht="20.100000000000001" customHeight="1" x14ac:dyDescent="0.15">
      <c r="A238" s="88">
        <f>IFERROR(IF(AND($L238="○", OR(TRIM($N238)="",TRIM($P238)="",TRIM($R238)="")),1001,0),3)</f>
        <v>0</v>
      </c>
      <c r="B238" s="88"/>
      <c r="C238" s="106"/>
      <c r="E238" s="264" t="s">
        <v>105</v>
      </c>
      <c r="F238" s="265" t="s">
        <v>150</v>
      </c>
      <c r="G238" s="266"/>
      <c r="H238" s="266"/>
      <c r="I238" s="266"/>
      <c r="J238" s="266"/>
      <c r="K238" s="267"/>
      <c r="L238" s="52"/>
      <c r="M238" s="53"/>
      <c r="N238" s="48"/>
      <c r="O238" s="49"/>
      <c r="P238" s="43"/>
      <c r="Q238" s="44"/>
      <c r="R238" s="38"/>
      <c r="S238" s="39"/>
      <c r="T238" s="40"/>
      <c r="U238" s="2"/>
      <c r="V238" s="8"/>
      <c r="W238" s="9"/>
      <c r="X238" s="2"/>
      <c r="Y238" s="3"/>
      <c r="Z238" s="111"/>
      <c r="AA238" s="239"/>
    </row>
    <row r="239" spans="1:27" ht="20.100000000000001" customHeight="1" x14ac:dyDescent="0.15">
      <c r="A239" s="88">
        <f>IFERROR(IF(AND($L239="○", OR(TRIM($N239)="",TRIM($P239)="",TRIM($R239)="")),1001,0),3)</f>
        <v>0</v>
      </c>
      <c r="B239" s="88"/>
      <c r="C239" s="106"/>
      <c r="E239" s="264" t="s">
        <v>106</v>
      </c>
      <c r="F239" s="265" t="s">
        <v>151</v>
      </c>
      <c r="G239" s="266"/>
      <c r="H239" s="266"/>
      <c r="I239" s="266"/>
      <c r="J239" s="266"/>
      <c r="K239" s="267"/>
      <c r="L239" s="52"/>
      <c r="M239" s="53"/>
      <c r="N239" s="48"/>
      <c r="O239" s="49"/>
      <c r="P239" s="43"/>
      <c r="Q239" s="44"/>
      <c r="R239" s="38"/>
      <c r="S239" s="39"/>
      <c r="T239" s="40"/>
      <c r="U239" s="2"/>
      <c r="V239" s="8"/>
      <c r="W239" s="9"/>
      <c r="X239" s="2"/>
      <c r="Y239" s="3"/>
      <c r="Z239" s="111"/>
      <c r="AA239" s="239"/>
    </row>
    <row r="240" spans="1:27" ht="20.100000000000001" customHeight="1" x14ac:dyDescent="0.15">
      <c r="A240" s="88">
        <f>IFERROR(IF(AND($L240="○", OR(TRIM($N240)="",TRIM($P240)="",TRIM($R240)="")),1001,0),3)</f>
        <v>0</v>
      </c>
      <c r="B240" s="88"/>
      <c r="C240" s="106"/>
      <c r="E240" s="264" t="s">
        <v>107</v>
      </c>
      <c r="F240" s="265" t="s">
        <v>152</v>
      </c>
      <c r="G240" s="266"/>
      <c r="H240" s="266"/>
      <c r="I240" s="266"/>
      <c r="J240" s="266"/>
      <c r="K240" s="267"/>
      <c r="L240" s="52"/>
      <c r="M240" s="53"/>
      <c r="N240" s="48"/>
      <c r="O240" s="49"/>
      <c r="P240" s="43"/>
      <c r="Q240" s="44"/>
      <c r="R240" s="38"/>
      <c r="S240" s="39"/>
      <c r="T240" s="40"/>
      <c r="U240" s="2"/>
      <c r="V240" s="8"/>
      <c r="W240" s="9"/>
      <c r="X240" s="2"/>
      <c r="Y240" s="3"/>
      <c r="Z240" s="111"/>
      <c r="AA240" s="239"/>
    </row>
    <row r="241" spans="1:27" ht="20.100000000000001" customHeight="1" x14ac:dyDescent="0.15">
      <c r="A241" s="88">
        <f>IFERROR(IF(AND($L241="○", OR(TRIM($N241)="",TRIM($P241)="",TRIM($R241)="")),1001,0),3)</f>
        <v>0</v>
      </c>
      <c r="B241" s="88"/>
      <c r="C241" s="106"/>
      <c r="E241" s="264" t="s">
        <v>108</v>
      </c>
      <c r="F241" s="265" t="s">
        <v>153</v>
      </c>
      <c r="G241" s="266"/>
      <c r="H241" s="266"/>
      <c r="I241" s="266"/>
      <c r="J241" s="266"/>
      <c r="K241" s="267"/>
      <c r="L241" s="52"/>
      <c r="M241" s="53"/>
      <c r="N241" s="48"/>
      <c r="O241" s="49"/>
      <c r="P241" s="43"/>
      <c r="Q241" s="44"/>
      <c r="R241" s="38"/>
      <c r="S241" s="39"/>
      <c r="T241" s="40"/>
      <c r="U241" s="2"/>
      <c r="V241" s="8"/>
      <c r="W241" s="9"/>
      <c r="X241" s="2"/>
      <c r="Y241" s="3"/>
      <c r="Z241" s="111"/>
      <c r="AA241" s="239"/>
    </row>
    <row r="242" spans="1:27" ht="20.100000000000001" customHeight="1" x14ac:dyDescent="0.15">
      <c r="A242" s="88">
        <f>IFERROR(IF(AND($L242="○", OR(TRIM($N242)="",TRIM($P242)="",TRIM($R242)="")),1001,0),3)</f>
        <v>0</v>
      </c>
      <c r="B242" s="88"/>
      <c r="C242" s="106"/>
      <c r="E242" s="264" t="s">
        <v>109</v>
      </c>
      <c r="F242" s="265" t="s">
        <v>154</v>
      </c>
      <c r="G242" s="266"/>
      <c r="H242" s="266"/>
      <c r="I242" s="266"/>
      <c r="J242" s="266"/>
      <c r="K242" s="267"/>
      <c r="L242" s="52"/>
      <c r="M242" s="53"/>
      <c r="N242" s="48"/>
      <c r="O242" s="49"/>
      <c r="P242" s="43"/>
      <c r="Q242" s="44"/>
      <c r="R242" s="38"/>
      <c r="S242" s="39"/>
      <c r="T242" s="40"/>
      <c r="U242" s="2"/>
      <c r="V242" s="8"/>
      <c r="W242" s="9"/>
      <c r="X242" s="2"/>
      <c r="Y242" s="3"/>
      <c r="Z242" s="111"/>
      <c r="AA242" s="239"/>
    </row>
    <row r="243" spans="1:27" ht="20.100000000000001" customHeight="1" x14ac:dyDescent="0.15">
      <c r="A243" s="88">
        <f>IFERROR(IF(AND($L243="○", OR(TRIM($N243)="",TRIM($P243)="",TRIM($R243)="")),1001,0),3)</f>
        <v>0</v>
      </c>
      <c r="B243" s="88"/>
      <c r="C243" s="106"/>
      <c r="E243" s="264" t="s">
        <v>110</v>
      </c>
      <c r="F243" s="265" t="s">
        <v>155</v>
      </c>
      <c r="G243" s="266"/>
      <c r="H243" s="266"/>
      <c r="I243" s="266"/>
      <c r="J243" s="266"/>
      <c r="K243" s="267"/>
      <c r="L243" s="52"/>
      <c r="M243" s="53"/>
      <c r="N243" s="48"/>
      <c r="O243" s="49"/>
      <c r="P243" s="43"/>
      <c r="Q243" s="44"/>
      <c r="R243" s="38"/>
      <c r="S243" s="39"/>
      <c r="T243" s="40"/>
      <c r="U243" s="2"/>
      <c r="V243" s="8"/>
      <c r="W243" s="9"/>
      <c r="X243" s="2"/>
      <c r="Y243" s="3"/>
      <c r="Z243" s="111"/>
      <c r="AA243" s="239"/>
    </row>
    <row r="244" spans="1:27" ht="20.100000000000001" customHeight="1" x14ac:dyDescent="0.15">
      <c r="A244" s="88">
        <f>IFERROR(IF(AND($L244="○", OR(TRIM($N244)="",TRIM($P244)="",TRIM($R244)="")),1001,0),3)</f>
        <v>0</v>
      </c>
      <c r="B244" s="88"/>
      <c r="C244" s="106"/>
      <c r="E244" s="264" t="s">
        <v>111</v>
      </c>
      <c r="F244" s="265" t="s">
        <v>156</v>
      </c>
      <c r="G244" s="266"/>
      <c r="H244" s="266"/>
      <c r="I244" s="266"/>
      <c r="J244" s="266"/>
      <c r="K244" s="267"/>
      <c r="L244" s="52"/>
      <c r="M244" s="53"/>
      <c r="N244" s="48"/>
      <c r="O244" s="49"/>
      <c r="P244" s="43"/>
      <c r="Q244" s="44"/>
      <c r="R244" s="38"/>
      <c r="S244" s="39"/>
      <c r="T244" s="40"/>
      <c r="U244" s="2"/>
      <c r="V244" s="8"/>
      <c r="W244" s="9"/>
      <c r="X244" s="2"/>
      <c r="Y244" s="3"/>
      <c r="Z244" s="111"/>
      <c r="AA244" s="239"/>
    </row>
    <row r="245" spans="1:27" ht="20.100000000000001" customHeight="1" x14ac:dyDescent="0.15">
      <c r="A245" s="88">
        <f>IFERROR(IF(AND($L245="○", OR(TRIM($N245)="",TRIM($P245)="",TRIM($R245)="")),1001,0),3)</f>
        <v>0</v>
      </c>
      <c r="B245" s="88"/>
      <c r="C245" s="106"/>
      <c r="E245" s="264" t="s">
        <v>112</v>
      </c>
      <c r="F245" s="265" t="s">
        <v>157</v>
      </c>
      <c r="G245" s="266"/>
      <c r="H245" s="266"/>
      <c r="I245" s="266"/>
      <c r="J245" s="266"/>
      <c r="K245" s="267"/>
      <c r="L245" s="52"/>
      <c r="M245" s="53"/>
      <c r="N245" s="48"/>
      <c r="O245" s="49"/>
      <c r="P245" s="43"/>
      <c r="Q245" s="44"/>
      <c r="R245" s="38"/>
      <c r="S245" s="39"/>
      <c r="T245" s="40"/>
      <c r="U245" s="2"/>
      <c r="V245" s="8"/>
      <c r="W245" s="9"/>
      <c r="X245" s="2"/>
      <c r="Y245" s="3"/>
      <c r="Z245" s="111"/>
      <c r="AA245" s="239"/>
    </row>
    <row r="246" spans="1:27" ht="20.100000000000001" customHeight="1" x14ac:dyDescent="0.15">
      <c r="A246" s="88">
        <f>IFERROR(IF(AND($L246="○", TRIM($R246)=""),1001,0),3)</f>
        <v>0</v>
      </c>
      <c r="B246" s="88"/>
      <c r="C246" s="106"/>
      <c r="E246" s="268" t="s">
        <v>179</v>
      </c>
      <c r="F246" s="269" t="s">
        <v>178</v>
      </c>
      <c r="G246" s="270"/>
      <c r="H246" s="270"/>
      <c r="I246" s="270"/>
      <c r="J246" s="270"/>
      <c r="K246" s="271"/>
      <c r="L246" s="72"/>
      <c r="M246" s="73"/>
      <c r="N246" s="272"/>
      <c r="O246" s="273"/>
      <c r="P246" s="274"/>
      <c r="Q246" s="275"/>
      <c r="R246" s="69"/>
      <c r="S246" s="70"/>
      <c r="T246" s="71"/>
      <c r="U246" s="276"/>
      <c r="V246" s="277"/>
      <c r="W246" s="278"/>
      <c r="X246" s="6"/>
      <c r="Y246" s="7"/>
      <c r="Z246" s="111"/>
      <c r="AA246" s="239"/>
    </row>
    <row r="247" spans="1:27" ht="30" customHeight="1" x14ac:dyDescent="0.15">
      <c r="A247" s="88"/>
      <c r="B247" s="88"/>
      <c r="C247" s="144"/>
      <c r="D247" s="145"/>
      <c r="E247" s="145"/>
      <c r="F247" s="145"/>
      <c r="G247" s="145"/>
      <c r="H247" s="145"/>
      <c r="I247" s="145"/>
      <c r="J247" s="145"/>
      <c r="K247" s="145"/>
      <c r="L247" s="145"/>
      <c r="M247" s="279"/>
      <c r="N247" s="145"/>
      <c r="O247" s="167"/>
      <c r="P247" s="160"/>
      <c r="Q247" s="161"/>
      <c r="R247" s="161"/>
      <c r="S247" s="161"/>
      <c r="T247" s="161"/>
      <c r="U247" s="161"/>
      <c r="V247" s="161"/>
      <c r="W247" s="161"/>
      <c r="X247" s="161"/>
      <c r="Y247" s="160"/>
      <c r="Z247" s="162"/>
    </row>
  </sheetData>
  <sheetProtection algorithmName="SHA-512" hashValue="76DHQc8IHcd8akHIXZkyZfajMYmclxW9iUw7TPGqHvvm9IWiPWMOP2zbZObwnORohj+/wnuNMjhRgoXwsTgr9A==" saltValue="tTIuWIM+uIRDCP5V4YWAJA==" spinCount="100000" sheet="1" objects="1" scenarios="1"/>
  <dataConsolidate/>
  <mergeCells count="283">
    <mergeCell ref="C150:H150"/>
    <mergeCell ref="E199:H199"/>
    <mergeCell ref="I199:M199"/>
    <mergeCell ref="E200:H200"/>
    <mergeCell ref="I200:M200"/>
    <mergeCell ref="E185:J185"/>
    <mergeCell ref="E186:J186"/>
    <mergeCell ref="W187:X187"/>
    <mergeCell ref="E182:J182"/>
    <mergeCell ref="E181:Y181"/>
    <mergeCell ref="I191:M191"/>
    <mergeCell ref="W1:Z1"/>
    <mergeCell ref="I159:M159"/>
    <mergeCell ref="I22:Y22"/>
    <mergeCell ref="I24:Y24"/>
    <mergeCell ref="I169:Y169"/>
    <mergeCell ref="J15:Y15"/>
    <mergeCell ref="I28:Y28"/>
    <mergeCell ref="I40:Y40"/>
    <mergeCell ref="I87:Y87"/>
    <mergeCell ref="I126:Y126"/>
    <mergeCell ref="I30:Y30"/>
    <mergeCell ref="I42:M42"/>
    <mergeCell ref="J74:Y74"/>
    <mergeCell ref="I75:Y75"/>
    <mergeCell ref="J76:Y76"/>
    <mergeCell ref="I77:Y77"/>
    <mergeCell ref="I34:M34"/>
    <mergeCell ref="I112:Y112"/>
    <mergeCell ref="N246:O246"/>
    <mergeCell ref="P246:Q246"/>
    <mergeCell ref="R246:T246"/>
    <mergeCell ref="L243:M243"/>
    <mergeCell ref="L244:M244"/>
    <mergeCell ref="N239:O239"/>
    <mergeCell ref="N240:O240"/>
    <mergeCell ref="N241:O241"/>
    <mergeCell ref="N242:O242"/>
    <mergeCell ref="N243:O243"/>
    <mergeCell ref="N244:O244"/>
    <mergeCell ref="R241:T241"/>
    <mergeCell ref="R242:T242"/>
    <mergeCell ref="L239:M239"/>
    <mergeCell ref="R243:T243"/>
    <mergeCell ref="R244:T244"/>
    <mergeCell ref="R245:T245"/>
    <mergeCell ref="P243:Q243"/>
    <mergeCell ref="P244:Q244"/>
    <mergeCell ref="P245:Q245"/>
    <mergeCell ref="L246:M246"/>
    <mergeCell ref="R233:T233"/>
    <mergeCell ref="R234:T234"/>
    <mergeCell ref="R235:T235"/>
    <mergeCell ref="U230:W230"/>
    <mergeCell ref="E15:H15"/>
    <mergeCell ref="C13:H13"/>
    <mergeCell ref="I71:Y71"/>
    <mergeCell ref="I63:M63"/>
    <mergeCell ref="I210:M210"/>
    <mergeCell ref="C207:H207"/>
    <mergeCell ref="I163:Y163"/>
    <mergeCell ref="E197:H197"/>
    <mergeCell ref="I197:M197"/>
    <mergeCell ref="E198:H198"/>
    <mergeCell ref="E196:H196"/>
    <mergeCell ref="O191:Q191"/>
    <mergeCell ref="I26:Y26"/>
    <mergeCell ref="C60:H60"/>
    <mergeCell ref="I73:Y73"/>
    <mergeCell ref="C109:H109"/>
    <mergeCell ref="I202:M202"/>
    <mergeCell ref="I198:M198"/>
    <mergeCell ref="I20:M20"/>
    <mergeCell ref="C174:H174"/>
    <mergeCell ref="U223:W223"/>
    <mergeCell ref="U224:W224"/>
    <mergeCell ref="U225:W225"/>
    <mergeCell ref="U216:W216"/>
    <mergeCell ref="U220:W220"/>
    <mergeCell ref="I32:Y32"/>
    <mergeCell ref="I36:M36"/>
    <mergeCell ref="I38:M38"/>
    <mergeCell ref="I69:M69"/>
    <mergeCell ref="I118:M118"/>
    <mergeCell ref="I161:M161"/>
    <mergeCell ref="I79:Y79"/>
    <mergeCell ref="I81:Y81"/>
    <mergeCell ref="I83:M83"/>
    <mergeCell ref="I85:M85"/>
    <mergeCell ref="I114:Y114"/>
    <mergeCell ref="I116:Y116"/>
    <mergeCell ref="I122:M122"/>
    <mergeCell ref="I124:M124"/>
    <mergeCell ref="I120:Y120"/>
    <mergeCell ref="I153:M153"/>
    <mergeCell ref="D111:Y111"/>
    <mergeCell ref="E215:Y215"/>
    <mergeCell ref="I189:M189"/>
    <mergeCell ref="U226:W226"/>
    <mergeCell ref="U227:W227"/>
    <mergeCell ref="U228:W228"/>
    <mergeCell ref="U229:W229"/>
    <mergeCell ref="L240:M240"/>
    <mergeCell ref="L241:M241"/>
    <mergeCell ref="L242:M242"/>
    <mergeCell ref="I155:Y155"/>
    <mergeCell ref="I157:Y157"/>
    <mergeCell ref="I165:M165"/>
    <mergeCell ref="I167:M167"/>
    <mergeCell ref="J211:Y211"/>
    <mergeCell ref="I212:M212"/>
    <mergeCell ref="L216:M216"/>
    <mergeCell ref="L217:M217"/>
    <mergeCell ref="L218:M218"/>
    <mergeCell ref="L219:M219"/>
    <mergeCell ref="L220:M220"/>
    <mergeCell ref="L221:M221"/>
    <mergeCell ref="R238:T238"/>
    <mergeCell ref="R239:T239"/>
    <mergeCell ref="R240:T240"/>
    <mergeCell ref="U221:W221"/>
    <mergeCell ref="U222:W222"/>
    <mergeCell ref="L222:M222"/>
    <mergeCell ref="L223:M223"/>
    <mergeCell ref="L224:M224"/>
    <mergeCell ref="L225:M225"/>
    <mergeCell ref="L226:M226"/>
    <mergeCell ref="L227:M227"/>
    <mergeCell ref="L228:M228"/>
    <mergeCell ref="L229:M229"/>
    <mergeCell ref="L230:M230"/>
    <mergeCell ref="N232:O232"/>
    <mergeCell ref="N233:O233"/>
    <mergeCell ref="N234:O234"/>
    <mergeCell ref="N235:O235"/>
    <mergeCell ref="N236:O236"/>
    <mergeCell ref="N237:O237"/>
    <mergeCell ref="N238:O238"/>
    <mergeCell ref="L231:M231"/>
    <mergeCell ref="L232:M232"/>
    <mergeCell ref="L233:M233"/>
    <mergeCell ref="L234:M234"/>
    <mergeCell ref="L235:M235"/>
    <mergeCell ref="L236:M236"/>
    <mergeCell ref="L237:M237"/>
    <mergeCell ref="L238:M238"/>
    <mergeCell ref="P232:Q232"/>
    <mergeCell ref="P233:Q233"/>
    <mergeCell ref="P234:Q234"/>
    <mergeCell ref="P235:Q235"/>
    <mergeCell ref="P236:Q236"/>
    <mergeCell ref="P237:Q237"/>
    <mergeCell ref="P238:Q238"/>
    <mergeCell ref="L245:M245"/>
    <mergeCell ref="N216:O216"/>
    <mergeCell ref="N217:O217"/>
    <mergeCell ref="N218:O218"/>
    <mergeCell ref="N219:O219"/>
    <mergeCell ref="N220:O220"/>
    <mergeCell ref="N221:O221"/>
    <mergeCell ref="N222:O222"/>
    <mergeCell ref="N223:O223"/>
    <mergeCell ref="N224:O224"/>
    <mergeCell ref="N225:O225"/>
    <mergeCell ref="N226:O226"/>
    <mergeCell ref="N227:O227"/>
    <mergeCell ref="N228:O228"/>
    <mergeCell ref="N229:O229"/>
    <mergeCell ref="N230:O230"/>
    <mergeCell ref="N231:O231"/>
    <mergeCell ref="R226:T226"/>
    <mergeCell ref="R227:T227"/>
    <mergeCell ref="R228:T228"/>
    <mergeCell ref="R229:T229"/>
    <mergeCell ref="R230:T230"/>
    <mergeCell ref="R231:T231"/>
    <mergeCell ref="R232:T232"/>
    <mergeCell ref="N245:O245"/>
    <mergeCell ref="P216:Q216"/>
    <mergeCell ref="P217:Q217"/>
    <mergeCell ref="P218:Q218"/>
    <mergeCell ref="P219:Q219"/>
    <mergeCell ref="P220:Q220"/>
    <mergeCell ref="P221:Q221"/>
    <mergeCell ref="P222:Q222"/>
    <mergeCell ref="P223:Q223"/>
    <mergeCell ref="P224:Q224"/>
    <mergeCell ref="P225:Q225"/>
    <mergeCell ref="P226:Q226"/>
    <mergeCell ref="P227:Q227"/>
    <mergeCell ref="P228:Q228"/>
    <mergeCell ref="P229:Q229"/>
    <mergeCell ref="P230:Q230"/>
    <mergeCell ref="P231:Q231"/>
    <mergeCell ref="R236:T236"/>
    <mergeCell ref="R237:T237"/>
    <mergeCell ref="U217:W217"/>
    <mergeCell ref="U218:W218"/>
    <mergeCell ref="U219:W219"/>
    <mergeCell ref="P239:Q239"/>
    <mergeCell ref="P240:Q240"/>
    <mergeCell ref="P241:Q241"/>
    <mergeCell ref="P242:Q242"/>
    <mergeCell ref="R217:T217"/>
    <mergeCell ref="R218:T218"/>
    <mergeCell ref="R219:T219"/>
    <mergeCell ref="R220:T220"/>
    <mergeCell ref="R221:T221"/>
    <mergeCell ref="R222:T222"/>
    <mergeCell ref="R223:T223"/>
    <mergeCell ref="R224:T224"/>
    <mergeCell ref="R225:T225"/>
    <mergeCell ref="U231:W231"/>
    <mergeCell ref="U232:W232"/>
    <mergeCell ref="U233:W233"/>
    <mergeCell ref="U234:W234"/>
    <mergeCell ref="U235:W235"/>
    <mergeCell ref="U236:W236"/>
    <mergeCell ref="E216:K216"/>
    <mergeCell ref="J203:Y203"/>
    <mergeCell ref="K182:M182"/>
    <mergeCell ref="N182:V182"/>
    <mergeCell ref="W182:Y182"/>
    <mergeCell ref="K183:M183"/>
    <mergeCell ref="N183:V183"/>
    <mergeCell ref="W183:Y183"/>
    <mergeCell ref="K184:M184"/>
    <mergeCell ref="N184:V184"/>
    <mergeCell ref="W184:Y184"/>
    <mergeCell ref="K185:M185"/>
    <mergeCell ref="N185:V185"/>
    <mergeCell ref="W185:X185"/>
    <mergeCell ref="K186:M187"/>
    <mergeCell ref="N186:V186"/>
    <mergeCell ref="W186:X186"/>
    <mergeCell ref="N187:V187"/>
    <mergeCell ref="R216:T216"/>
    <mergeCell ref="I196:M196"/>
    <mergeCell ref="E187:J187"/>
    <mergeCell ref="I193:M193"/>
    <mergeCell ref="E183:J183"/>
    <mergeCell ref="E184:J184"/>
    <mergeCell ref="X233:Y233"/>
    <mergeCell ref="X243:Y243"/>
    <mergeCell ref="X244:Y244"/>
    <mergeCell ref="X245:Y245"/>
    <mergeCell ref="X246:Y246"/>
    <mergeCell ref="X234:Y234"/>
    <mergeCell ref="X235:Y235"/>
    <mergeCell ref="U237:W237"/>
    <mergeCell ref="U238:W238"/>
    <mergeCell ref="U239:W239"/>
    <mergeCell ref="U240:W240"/>
    <mergeCell ref="U241:W241"/>
    <mergeCell ref="U242:W242"/>
    <mergeCell ref="U243:W243"/>
    <mergeCell ref="U244:W244"/>
    <mergeCell ref="U245:W245"/>
    <mergeCell ref="X236:Y236"/>
    <mergeCell ref="X237:Y237"/>
    <mergeCell ref="X238:Y238"/>
    <mergeCell ref="X239:Y239"/>
    <mergeCell ref="X240:Y240"/>
    <mergeCell ref="X241:Y241"/>
    <mergeCell ref="X242:Y242"/>
    <mergeCell ref="U246:W246"/>
    <mergeCell ref="X216:Y216"/>
    <mergeCell ref="X226:Y226"/>
    <mergeCell ref="X227:Y227"/>
    <mergeCell ref="X228:Y228"/>
    <mergeCell ref="X229:Y229"/>
    <mergeCell ref="X230:Y230"/>
    <mergeCell ref="X231:Y231"/>
    <mergeCell ref="X232:Y232"/>
    <mergeCell ref="X217:Y217"/>
    <mergeCell ref="X218:Y218"/>
    <mergeCell ref="X219:Y219"/>
    <mergeCell ref="X220:Y220"/>
    <mergeCell ref="X221:Y221"/>
    <mergeCell ref="X222:Y222"/>
    <mergeCell ref="X223:Y223"/>
    <mergeCell ref="X224:Y224"/>
    <mergeCell ref="X225:Y225"/>
  </mergeCells>
  <phoneticPr fontId="4"/>
  <conditionalFormatting sqref="I20:M20">
    <cfRule type="expression" dxfId="172" priority="173" stopIfTrue="1">
      <formula>$A20&lt;&gt;0</formula>
    </cfRule>
  </conditionalFormatting>
  <conditionalFormatting sqref="I22:Y22">
    <cfRule type="expression" dxfId="171" priority="172" stopIfTrue="1">
      <formula>$A22&lt;&gt;0</formula>
    </cfRule>
  </conditionalFormatting>
  <conditionalFormatting sqref="I24:Y24">
    <cfRule type="expression" dxfId="170" priority="171" stopIfTrue="1">
      <formula>$A24&lt;&gt;0</formula>
    </cfRule>
  </conditionalFormatting>
  <conditionalFormatting sqref="I26:Y26">
    <cfRule type="expression" dxfId="169" priority="170" stopIfTrue="1">
      <formula>$A26&lt;&gt;0</formula>
    </cfRule>
  </conditionalFormatting>
  <conditionalFormatting sqref="I28:Y28">
    <cfRule type="expression" dxfId="168" priority="169" stopIfTrue="1">
      <formula>$A28&lt;&gt;0</formula>
    </cfRule>
  </conditionalFormatting>
  <conditionalFormatting sqref="I30:Y30">
    <cfRule type="expression" dxfId="167" priority="168" stopIfTrue="1">
      <formula>$A30&lt;&gt;0</formula>
    </cfRule>
  </conditionalFormatting>
  <conditionalFormatting sqref="I32:Y32">
    <cfRule type="expression" dxfId="166" priority="167" stopIfTrue="1">
      <formula>$A32&lt;&gt;0</formula>
    </cfRule>
  </conditionalFormatting>
  <conditionalFormatting sqref="I34:M34">
    <cfRule type="expression" dxfId="165" priority="166" stopIfTrue="1">
      <formula>$A34&lt;&gt;0</formula>
    </cfRule>
  </conditionalFormatting>
  <conditionalFormatting sqref="I36:M36">
    <cfRule type="expression" dxfId="164" priority="165" stopIfTrue="1">
      <formula>$A36&lt;&gt;0</formula>
    </cfRule>
  </conditionalFormatting>
  <conditionalFormatting sqref="I38:M38">
    <cfRule type="expression" dxfId="163" priority="164" stopIfTrue="1">
      <formula>$A38&lt;&gt;0</formula>
    </cfRule>
  </conditionalFormatting>
  <conditionalFormatting sqref="I40:Y40">
    <cfRule type="expression" dxfId="162" priority="163" stopIfTrue="1">
      <formula>$A40&lt;&gt;0</formula>
    </cfRule>
  </conditionalFormatting>
  <conditionalFormatting sqref="I42:M42">
    <cfRule type="expression" dxfId="161" priority="162" stopIfTrue="1">
      <formula>$A42&lt;&gt;0</formula>
    </cfRule>
  </conditionalFormatting>
  <conditionalFormatting sqref="I63:M63">
    <cfRule type="expression" dxfId="160" priority="161" stopIfTrue="1">
      <formula>$A63&lt;&gt;0</formula>
    </cfRule>
  </conditionalFormatting>
  <conditionalFormatting sqref="I69:M69">
    <cfRule type="expression" dxfId="159" priority="160" stopIfTrue="1">
      <formula>$A69&lt;&gt;0</formula>
    </cfRule>
  </conditionalFormatting>
  <conditionalFormatting sqref="I71:Y71">
    <cfRule type="expression" dxfId="158" priority="159" stopIfTrue="1">
      <formula>$A71&lt;&gt;0</formula>
    </cfRule>
  </conditionalFormatting>
  <conditionalFormatting sqref="I73:Y73">
    <cfRule type="expression" dxfId="157" priority="158" stopIfTrue="1">
      <formula>$A73&lt;&gt;0</formula>
    </cfRule>
  </conditionalFormatting>
  <conditionalFormatting sqref="I75:Y75">
    <cfRule type="expression" dxfId="156" priority="157" stopIfTrue="1">
      <formula>$A75&lt;&gt;0</formula>
    </cfRule>
  </conditionalFormatting>
  <conditionalFormatting sqref="I77:Y77">
    <cfRule type="expression" dxfId="155" priority="156" stopIfTrue="1">
      <formula>$A77&lt;&gt;0</formula>
    </cfRule>
  </conditionalFormatting>
  <conditionalFormatting sqref="I79:Y79">
    <cfRule type="expression" dxfId="154" priority="155" stopIfTrue="1">
      <formula>$A79&lt;&gt;0</formula>
    </cfRule>
  </conditionalFormatting>
  <conditionalFormatting sqref="I81:Y81">
    <cfRule type="expression" dxfId="153" priority="154" stopIfTrue="1">
      <formula>$A81&lt;&gt;0</formula>
    </cfRule>
  </conditionalFormatting>
  <conditionalFormatting sqref="I83:M83">
    <cfRule type="expression" dxfId="152" priority="153" stopIfTrue="1">
      <formula>$A83&lt;&gt;0</formula>
    </cfRule>
  </conditionalFormatting>
  <conditionalFormatting sqref="P83">
    <cfRule type="expression" dxfId="151" priority="152" stopIfTrue="1">
      <formula>$A84&lt;&gt;0</formula>
    </cfRule>
  </conditionalFormatting>
  <conditionalFormatting sqref="I85:M85">
    <cfRule type="expression" dxfId="150" priority="151" stopIfTrue="1">
      <formula>$A85&lt;&gt;0</formula>
    </cfRule>
  </conditionalFormatting>
  <conditionalFormatting sqref="I87:Y87">
    <cfRule type="expression" dxfId="149" priority="150" stopIfTrue="1">
      <formula>$A87&lt;&gt;0</formula>
    </cfRule>
  </conditionalFormatting>
  <conditionalFormatting sqref="I114:Y114">
    <cfRule type="expression" dxfId="148" priority="149" stopIfTrue="1">
      <formula>$A114&lt;&gt;0</formula>
    </cfRule>
  </conditionalFormatting>
  <conditionalFormatting sqref="I116:Y116">
    <cfRule type="expression" dxfId="147" priority="148" stopIfTrue="1">
      <formula>$A116&lt;&gt;0</formula>
    </cfRule>
  </conditionalFormatting>
  <conditionalFormatting sqref="I120:Y120">
    <cfRule type="expression" dxfId="146" priority="147" stopIfTrue="1">
      <formula>$A120&lt;&gt;0</formula>
    </cfRule>
  </conditionalFormatting>
  <conditionalFormatting sqref="I122:M122">
    <cfRule type="expression" dxfId="145" priority="146" stopIfTrue="1">
      <formula>$A122&lt;&gt;0</formula>
    </cfRule>
  </conditionalFormatting>
  <conditionalFormatting sqref="I124:M124">
    <cfRule type="expression" dxfId="144" priority="145" stopIfTrue="1">
      <formula>$A124&lt;&gt;0</formula>
    </cfRule>
  </conditionalFormatting>
  <conditionalFormatting sqref="I126:Y126">
    <cfRule type="expression" dxfId="143" priority="144" stopIfTrue="1">
      <formula>$A126&lt;&gt;0</formula>
    </cfRule>
  </conditionalFormatting>
  <conditionalFormatting sqref="I153:M153">
    <cfRule type="expression" dxfId="142" priority="143" stopIfTrue="1">
      <formula>$A153&lt;&gt;0</formula>
    </cfRule>
  </conditionalFormatting>
  <conditionalFormatting sqref="I155:Y155">
    <cfRule type="expression" dxfId="141" priority="142" stopIfTrue="1">
      <formula>$A155&lt;&gt;0</formula>
    </cfRule>
  </conditionalFormatting>
  <conditionalFormatting sqref="I157:Y157">
    <cfRule type="expression" dxfId="140" priority="141" stopIfTrue="1">
      <formula>$A157&lt;&gt;0</formula>
    </cfRule>
  </conditionalFormatting>
  <conditionalFormatting sqref="I159:M159">
    <cfRule type="expression" dxfId="139" priority="140" stopIfTrue="1">
      <formula>$A159&lt;&gt;0</formula>
    </cfRule>
  </conditionalFormatting>
  <conditionalFormatting sqref="I161:M161">
    <cfRule type="expression" dxfId="138" priority="139" stopIfTrue="1">
      <formula>$A161&lt;&gt;0</formula>
    </cfRule>
  </conditionalFormatting>
  <conditionalFormatting sqref="I163:Y163">
    <cfRule type="expression" dxfId="137" priority="138" stopIfTrue="1">
      <formula>$A163&lt;&gt;0</formula>
    </cfRule>
  </conditionalFormatting>
  <conditionalFormatting sqref="I165:M165">
    <cfRule type="expression" dxfId="136" priority="137" stopIfTrue="1">
      <formula>$A165&lt;&gt;0</formula>
    </cfRule>
  </conditionalFormatting>
  <conditionalFormatting sqref="I167:M167">
    <cfRule type="expression" dxfId="135" priority="136" stopIfTrue="1">
      <formula>$A167&lt;&gt;0</formula>
    </cfRule>
  </conditionalFormatting>
  <conditionalFormatting sqref="I169:Y169">
    <cfRule type="expression" dxfId="134" priority="135" stopIfTrue="1">
      <formula>$A169&lt;&gt;0</formula>
    </cfRule>
  </conditionalFormatting>
  <conditionalFormatting sqref="K183:M183">
    <cfRule type="expression" dxfId="133" priority="134" stopIfTrue="1">
      <formula>$A182&lt;&gt;0</formula>
    </cfRule>
  </conditionalFormatting>
  <conditionalFormatting sqref="K184:M184">
    <cfRule type="expression" dxfId="132" priority="133" stopIfTrue="1">
      <formula>$A182&lt;&gt;0</formula>
    </cfRule>
  </conditionalFormatting>
  <conditionalFormatting sqref="N184:V184">
    <cfRule type="expression" dxfId="131" priority="132" stopIfTrue="1">
      <formula>$A184&lt;&gt;0</formula>
    </cfRule>
  </conditionalFormatting>
  <conditionalFormatting sqref="K185:M185">
    <cfRule type="expression" dxfId="130" priority="131" stopIfTrue="1">
      <formula>$A182&lt;&gt;0</formula>
    </cfRule>
  </conditionalFormatting>
  <conditionalFormatting sqref="N185:V185">
    <cfRule type="expression" dxfId="129" priority="130" stopIfTrue="1">
      <formula>$A185&lt;&gt;0</formula>
    </cfRule>
  </conditionalFormatting>
  <conditionalFormatting sqref="K186:M187">
    <cfRule type="expression" dxfId="128" priority="129" stopIfTrue="1">
      <formula>$A182&lt;&gt;0</formula>
    </cfRule>
  </conditionalFormatting>
  <conditionalFormatting sqref="N186:V186">
    <cfRule type="expression" dxfId="127" priority="128" stopIfTrue="1">
      <formula>AND($A186&lt;&gt;0,TRIM($N186)="")</formula>
    </cfRule>
  </conditionalFormatting>
  <conditionalFormatting sqref="W186:X186">
    <cfRule type="expression" dxfId="126" priority="127" stopIfTrue="1">
      <formula>AND($A186&lt;&gt;0,TRIM($W186)="")</formula>
    </cfRule>
  </conditionalFormatting>
  <conditionalFormatting sqref="I189:M189">
    <cfRule type="expression" dxfId="125" priority="126" stopIfTrue="1">
      <formula>$A189&lt;&gt;0</formula>
    </cfRule>
  </conditionalFormatting>
  <conditionalFormatting sqref="I196:M196">
    <cfRule type="expression" dxfId="124" priority="125" stopIfTrue="1">
      <formula>$A196&lt;&gt;0</formula>
    </cfRule>
  </conditionalFormatting>
  <conditionalFormatting sqref="I197:M197">
    <cfRule type="expression" dxfId="123" priority="124" stopIfTrue="1">
      <formula>$A197&lt;&gt;0</formula>
    </cfRule>
  </conditionalFormatting>
  <conditionalFormatting sqref="I198:M198">
    <cfRule type="expression" dxfId="122" priority="123" stopIfTrue="1">
      <formula>$A198&lt;&gt;0</formula>
    </cfRule>
  </conditionalFormatting>
  <conditionalFormatting sqref="I200:M200">
    <cfRule type="expression" dxfId="121" priority="122" stopIfTrue="1">
      <formula>$A200&lt;&gt;0</formula>
    </cfRule>
  </conditionalFormatting>
  <conditionalFormatting sqref="I210:M210">
    <cfRule type="expression" dxfId="120" priority="121" stopIfTrue="1">
      <formula>TRIM($I210)=""</formula>
    </cfRule>
  </conditionalFormatting>
  <conditionalFormatting sqref="P210">
    <cfRule type="expression" dxfId="119" priority="120" stopIfTrue="1">
      <formula>OR(NOT(ISNUMBER(VALUE($P210))), TRIM($P210)="", LEN($P210)&lt;&gt;6)</formula>
    </cfRule>
  </conditionalFormatting>
  <conditionalFormatting sqref="I212:M212">
    <cfRule type="expression" dxfId="118" priority="119" stopIfTrue="1">
      <formula>$A212&lt;&gt;0</formula>
    </cfRule>
  </conditionalFormatting>
  <conditionalFormatting sqref="L217:M217">
    <cfRule type="expression" dxfId="117" priority="118" stopIfTrue="1">
      <formula>希望&lt;&gt;0</formula>
    </cfRule>
  </conditionalFormatting>
  <conditionalFormatting sqref="N217:O217">
    <cfRule type="expression" dxfId="116" priority="117" stopIfTrue="1">
      <formula>AND($A217&lt;&gt;0, TRIM($N217)="")</formula>
    </cfRule>
  </conditionalFormatting>
  <conditionalFormatting sqref="P217:Q217">
    <cfRule type="expression" dxfId="115" priority="116" stopIfTrue="1">
      <formula>AND($A217&lt;&gt;0, TRIM($P217)="")</formula>
    </cfRule>
  </conditionalFormatting>
  <conditionalFormatting sqref="R217:T217">
    <cfRule type="expression" dxfId="114" priority="115" stopIfTrue="1">
      <formula>AND($A217&lt;&gt;0, TRIM($R217)="")</formula>
    </cfRule>
  </conditionalFormatting>
  <conditionalFormatting sqref="L218:M218">
    <cfRule type="expression" dxfId="113" priority="114" stopIfTrue="1">
      <formula>希望&lt;&gt;0</formula>
    </cfRule>
  </conditionalFormatting>
  <conditionalFormatting sqref="N218:O218">
    <cfRule type="expression" dxfId="112" priority="113" stopIfTrue="1">
      <formula>AND($A218&lt;&gt;0, TRIM($N218)="")</formula>
    </cfRule>
  </conditionalFormatting>
  <conditionalFormatting sqref="P218:Q218">
    <cfRule type="expression" dxfId="111" priority="112" stopIfTrue="1">
      <formula>AND($A218&lt;&gt;0, TRIM($P218)="")</formula>
    </cfRule>
  </conditionalFormatting>
  <conditionalFormatting sqref="R218:T218">
    <cfRule type="expression" dxfId="110" priority="111" stopIfTrue="1">
      <formula>AND($A218&lt;&gt;0, TRIM($R218)="")</formula>
    </cfRule>
  </conditionalFormatting>
  <conditionalFormatting sqref="L219:M219">
    <cfRule type="expression" dxfId="109" priority="110" stopIfTrue="1">
      <formula>希望&lt;&gt;0</formula>
    </cfRule>
  </conditionalFormatting>
  <conditionalFormatting sqref="N219:O219">
    <cfRule type="expression" dxfId="108" priority="109" stopIfTrue="1">
      <formula>AND($A219&lt;&gt;0, TRIM($N219)="")</formula>
    </cfRule>
  </conditionalFormatting>
  <conditionalFormatting sqref="P219:Q219">
    <cfRule type="expression" dxfId="107" priority="108" stopIfTrue="1">
      <formula>AND($A219&lt;&gt;0, TRIM($P219)="")</formula>
    </cfRule>
  </conditionalFormatting>
  <conditionalFormatting sqref="R219:T219">
    <cfRule type="expression" dxfId="106" priority="107" stopIfTrue="1">
      <formula>AND($A219&lt;&gt;0, TRIM($R219)="")</formula>
    </cfRule>
  </conditionalFormatting>
  <conditionalFormatting sqref="L220:M220">
    <cfRule type="expression" dxfId="105" priority="106" stopIfTrue="1">
      <formula>希望&lt;&gt;0</formula>
    </cfRule>
  </conditionalFormatting>
  <conditionalFormatting sqref="N220:O220">
    <cfRule type="expression" dxfId="104" priority="105" stopIfTrue="1">
      <formula>AND($A220&lt;&gt;0, TRIM($N220)="")</formula>
    </cfRule>
  </conditionalFormatting>
  <conditionalFormatting sqref="P220:Q220">
    <cfRule type="expression" dxfId="103" priority="104" stopIfTrue="1">
      <formula>AND($A220&lt;&gt;0, TRIM($P220)="")</formula>
    </cfRule>
  </conditionalFormatting>
  <conditionalFormatting sqref="R220:T220">
    <cfRule type="expression" dxfId="102" priority="103" stopIfTrue="1">
      <formula>AND($A220&lt;&gt;0, TRIM($R220)="")</formula>
    </cfRule>
  </conditionalFormatting>
  <conditionalFormatting sqref="L221:M221">
    <cfRule type="expression" dxfId="101" priority="102" stopIfTrue="1">
      <formula>希望&lt;&gt;0</formula>
    </cfRule>
  </conditionalFormatting>
  <conditionalFormatting sqref="N221:O221">
    <cfRule type="expression" dxfId="100" priority="101" stopIfTrue="1">
      <formula>AND($A221&lt;&gt;0, TRIM($N221)="")</formula>
    </cfRule>
  </conditionalFormatting>
  <conditionalFormatting sqref="P221:Q221">
    <cfRule type="expression" dxfId="99" priority="100" stopIfTrue="1">
      <formula>AND($A221&lt;&gt;0, TRIM($P221)="")</formula>
    </cfRule>
  </conditionalFormatting>
  <conditionalFormatting sqref="R221:T221">
    <cfRule type="expression" dxfId="98" priority="99" stopIfTrue="1">
      <formula>AND($A221&lt;&gt;0, TRIM($R221)="")</formula>
    </cfRule>
  </conditionalFormatting>
  <conditionalFormatting sqref="L222:M222">
    <cfRule type="expression" dxfId="97" priority="98" stopIfTrue="1">
      <formula>希望&lt;&gt;0</formula>
    </cfRule>
  </conditionalFormatting>
  <conditionalFormatting sqref="N222:O222">
    <cfRule type="expression" dxfId="96" priority="97" stopIfTrue="1">
      <formula>AND($A222&lt;&gt;0, TRIM($N222)="")</formula>
    </cfRule>
  </conditionalFormatting>
  <conditionalFormatting sqref="P222:Q222">
    <cfRule type="expression" dxfId="95" priority="96" stopIfTrue="1">
      <formula>AND($A222&lt;&gt;0, TRIM($P222)="")</formula>
    </cfRule>
  </conditionalFormatting>
  <conditionalFormatting sqref="R222:T222">
    <cfRule type="expression" dxfId="94" priority="95" stopIfTrue="1">
      <formula>AND($A222&lt;&gt;0, TRIM($R222)="")</formula>
    </cfRule>
  </conditionalFormatting>
  <conditionalFormatting sqref="L223:M223">
    <cfRule type="expression" dxfId="93" priority="94" stopIfTrue="1">
      <formula>希望&lt;&gt;0</formula>
    </cfRule>
  </conditionalFormatting>
  <conditionalFormatting sqref="N223:O223">
    <cfRule type="expression" dxfId="92" priority="93" stopIfTrue="1">
      <formula>AND($A223&lt;&gt;0, TRIM($N223)="")</formula>
    </cfRule>
  </conditionalFormatting>
  <conditionalFormatting sqref="P223:Q223">
    <cfRule type="expression" dxfId="91" priority="92" stopIfTrue="1">
      <formula>AND($A223&lt;&gt;0, TRIM($P223)="")</formula>
    </cfRule>
  </conditionalFormatting>
  <conditionalFormatting sqref="R223:T223">
    <cfRule type="expression" dxfId="90" priority="91" stopIfTrue="1">
      <formula>AND($A223&lt;&gt;0, TRIM($R223)="")</formula>
    </cfRule>
  </conditionalFormatting>
  <conditionalFormatting sqref="L224:M224">
    <cfRule type="expression" dxfId="89" priority="90" stopIfTrue="1">
      <formula>希望&lt;&gt;0</formula>
    </cfRule>
  </conditionalFormatting>
  <conditionalFormatting sqref="N224:O224">
    <cfRule type="expression" dxfId="88" priority="89" stopIfTrue="1">
      <formula>AND($A224&lt;&gt;0, TRIM($N224)="")</formula>
    </cfRule>
  </conditionalFormatting>
  <conditionalFormatting sqref="P224:Q224">
    <cfRule type="expression" dxfId="87" priority="88" stopIfTrue="1">
      <formula>AND($A224&lt;&gt;0, TRIM($P224)="")</formula>
    </cfRule>
  </conditionalFormatting>
  <conditionalFormatting sqref="R224:T224">
    <cfRule type="expression" dxfId="86" priority="87" stopIfTrue="1">
      <formula>AND($A224&lt;&gt;0, TRIM($R224)="")</formula>
    </cfRule>
  </conditionalFormatting>
  <conditionalFormatting sqref="L225:M225">
    <cfRule type="expression" dxfId="85" priority="86" stopIfTrue="1">
      <formula>希望&lt;&gt;0</formula>
    </cfRule>
  </conditionalFormatting>
  <conditionalFormatting sqref="N225:O225">
    <cfRule type="expression" dxfId="84" priority="85" stopIfTrue="1">
      <formula>AND($A225&lt;&gt;0, TRIM($N225)="")</formula>
    </cfRule>
  </conditionalFormatting>
  <conditionalFormatting sqref="P225:Q225">
    <cfRule type="expression" dxfId="83" priority="84" stopIfTrue="1">
      <formula>AND($A225&lt;&gt;0, TRIM($P225)="")</formula>
    </cfRule>
  </conditionalFormatting>
  <conditionalFormatting sqref="R225:T225">
    <cfRule type="expression" dxfId="82" priority="83" stopIfTrue="1">
      <formula>AND($A225&lt;&gt;0, TRIM($R225)="")</formula>
    </cfRule>
  </conditionalFormatting>
  <conditionalFormatting sqref="L226:M226">
    <cfRule type="expression" dxfId="81" priority="82" stopIfTrue="1">
      <formula>希望&lt;&gt;0</formula>
    </cfRule>
  </conditionalFormatting>
  <conditionalFormatting sqref="N226:O226">
    <cfRule type="expression" dxfId="80" priority="81" stopIfTrue="1">
      <formula>AND($A226&lt;&gt;0, TRIM($N226)="")</formula>
    </cfRule>
  </conditionalFormatting>
  <conditionalFormatting sqref="P226:Q226">
    <cfRule type="expression" dxfId="79" priority="80" stopIfTrue="1">
      <formula>AND($A226&lt;&gt;0, TRIM($P226)="")</formula>
    </cfRule>
  </conditionalFormatting>
  <conditionalFormatting sqref="R226:T226">
    <cfRule type="expression" dxfId="78" priority="79" stopIfTrue="1">
      <formula>AND($A226&lt;&gt;0, TRIM($R226)="")</formula>
    </cfRule>
  </conditionalFormatting>
  <conditionalFormatting sqref="L227:M227">
    <cfRule type="expression" dxfId="77" priority="78" stopIfTrue="1">
      <formula>希望&lt;&gt;0</formula>
    </cfRule>
  </conditionalFormatting>
  <conditionalFormatting sqref="N227:O227">
    <cfRule type="expression" dxfId="76" priority="77" stopIfTrue="1">
      <formula>AND($A227&lt;&gt;0, TRIM($N227)="")</formula>
    </cfRule>
  </conditionalFormatting>
  <conditionalFormatting sqref="P227:Q227">
    <cfRule type="expression" dxfId="75" priority="76" stopIfTrue="1">
      <formula>AND($A227&lt;&gt;0, TRIM($P227)="")</formula>
    </cfRule>
  </conditionalFormatting>
  <conditionalFormatting sqref="R227:T227">
    <cfRule type="expression" dxfId="74" priority="75" stopIfTrue="1">
      <formula>AND($A227&lt;&gt;0, TRIM($R227)="")</formula>
    </cfRule>
  </conditionalFormatting>
  <conditionalFormatting sqref="L228:M228">
    <cfRule type="expression" dxfId="73" priority="74" stopIfTrue="1">
      <formula>希望&lt;&gt;0</formula>
    </cfRule>
  </conditionalFormatting>
  <conditionalFormatting sqref="N228:O228">
    <cfRule type="expression" dxfId="72" priority="73" stopIfTrue="1">
      <formula>AND($A228&lt;&gt;0, TRIM($N228)="")</formula>
    </cfRule>
  </conditionalFormatting>
  <conditionalFormatting sqref="P228:Q228">
    <cfRule type="expression" dxfId="71" priority="72" stopIfTrue="1">
      <formula>AND($A228&lt;&gt;0, TRIM($P228)="")</formula>
    </cfRule>
  </conditionalFormatting>
  <conditionalFormatting sqref="R228:T228">
    <cfRule type="expression" dxfId="70" priority="71" stopIfTrue="1">
      <formula>AND($A228&lt;&gt;0, TRIM($R228)="")</formula>
    </cfRule>
  </conditionalFormatting>
  <conditionalFormatting sqref="L229:M229">
    <cfRule type="expression" dxfId="69" priority="70" stopIfTrue="1">
      <formula>希望&lt;&gt;0</formula>
    </cfRule>
  </conditionalFormatting>
  <conditionalFormatting sqref="N229:O229">
    <cfRule type="expression" dxfId="68" priority="69" stopIfTrue="1">
      <formula>AND($A229&lt;&gt;0, TRIM($N229)="")</formula>
    </cfRule>
  </conditionalFormatting>
  <conditionalFormatting sqref="P229:Q229">
    <cfRule type="expression" dxfId="67" priority="68" stopIfTrue="1">
      <formula>AND($A229&lt;&gt;0, TRIM($P229)="")</formula>
    </cfRule>
  </conditionalFormatting>
  <conditionalFormatting sqref="R229:T229">
    <cfRule type="expression" dxfId="66" priority="67" stopIfTrue="1">
      <formula>AND($A229&lt;&gt;0, TRIM($R229)="")</formula>
    </cfRule>
  </conditionalFormatting>
  <conditionalFormatting sqref="L230:M230">
    <cfRule type="expression" dxfId="65" priority="66" stopIfTrue="1">
      <formula>希望&lt;&gt;0</formula>
    </cfRule>
  </conditionalFormatting>
  <conditionalFormatting sqref="N230:O230">
    <cfRule type="expression" dxfId="64" priority="65" stopIfTrue="1">
      <formula>AND($A230&lt;&gt;0, TRIM($N230)="")</formula>
    </cfRule>
  </conditionalFormatting>
  <conditionalFormatting sqref="P230:Q230">
    <cfRule type="expression" dxfId="63" priority="64" stopIfTrue="1">
      <formula>AND($A230&lt;&gt;0, TRIM($P230)="")</formula>
    </cfRule>
  </conditionalFormatting>
  <conditionalFormatting sqref="R230:T230">
    <cfRule type="expression" dxfId="62" priority="63" stopIfTrue="1">
      <formula>AND($A230&lt;&gt;0, TRIM($R230)="")</formula>
    </cfRule>
  </conditionalFormatting>
  <conditionalFormatting sqref="L231:M231">
    <cfRule type="expression" dxfId="61" priority="62" stopIfTrue="1">
      <formula>希望&lt;&gt;0</formula>
    </cfRule>
  </conditionalFormatting>
  <conditionalFormatting sqref="N231:O231">
    <cfRule type="expression" dxfId="60" priority="61" stopIfTrue="1">
      <formula>AND($A231&lt;&gt;0, TRIM($N231)="")</formula>
    </cfRule>
  </conditionalFormatting>
  <conditionalFormatting sqref="P231:Q231">
    <cfRule type="expression" dxfId="59" priority="60" stopIfTrue="1">
      <formula>AND($A231&lt;&gt;0, TRIM($P231)="")</formula>
    </cfRule>
  </conditionalFormatting>
  <conditionalFormatting sqref="R231:T231">
    <cfRule type="expression" dxfId="58" priority="59" stopIfTrue="1">
      <formula>AND($A231&lt;&gt;0, TRIM($R231)="")</formula>
    </cfRule>
  </conditionalFormatting>
  <conditionalFormatting sqref="L232:M232">
    <cfRule type="expression" dxfId="57" priority="58" stopIfTrue="1">
      <formula>希望&lt;&gt;0</formula>
    </cfRule>
  </conditionalFormatting>
  <conditionalFormatting sqref="N232:O232">
    <cfRule type="expression" dxfId="56" priority="57" stopIfTrue="1">
      <formula>AND($A232&lt;&gt;0, TRIM($N232)="")</formula>
    </cfRule>
  </conditionalFormatting>
  <conditionalFormatting sqref="P232:Q232">
    <cfRule type="expression" dxfId="55" priority="56" stopIfTrue="1">
      <formula>AND($A232&lt;&gt;0, TRIM($P232)="")</formula>
    </cfRule>
  </conditionalFormatting>
  <conditionalFormatting sqref="R232:T232">
    <cfRule type="expression" dxfId="54" priority="55" stopIfTrue="1">
      <formula>AND($A232&lt;&gt;0, TRIM($R232)="")</formula>
    </cfRule>
  </conditionalFormatting>
  <conditionalFormatting sqref="L233:M233">
    <cfRule type="expression" dxfId="53" priority="54" stopIfTrue="1">
      <formula>希望&lt;&gt;0</formula>
    </cfRule>
  </conditionalFormatting>
  <conditionalFormatting sqref="N233:O233">
    <cfRule type="expression" dxfId="52" priority="53" stopIfTrue="1">
      <formula>AND($A233&lt;&gt;0, TRIM($N233)="")</formula>
    </cfRule>
  </conditionalFormatting>
  <conditionalFormatting sqref="P233:Q233">
    <cfRule type="expression" dxfId="51" priority="52" stopIfTrue="1">
      <formula>AND($A233&lt;&gt;0, TRIM($P233)="")</formula>
    </cfRule>
  </conditionalFormatting>
  <conditionalFormatting sqref="R233:T233">
    <cfRule type="expression" dxfId="50" priority="51" stopIfTrue="1">
      <formula>AND($A233&lt;&gt;0, TRIM($R233)="")</formula>
    </cfRule>
  </conditionalFormatting>
  <conditionalFormatting sqref="L234:M234">
    <cfRule type="expression" dxfId="49" priority="50" stopIfTrue="1">
      <formula>希望&lt;&gt;0</formula>
    </cfRule>
  </conditionalFormatting>
  <conditionalFormatting sqref="N234:O234">
    <cfRule type="expression" dxfId="48" priority="49" stopIfTrue="1">
      <formula>AND($A234&lt;&gt;0, TRIM($N234)="")</formula>
    </cfRule>
  </conditionalFormatting>
  <conditionalFormatting sqref="P234:Q234">
    <cfRule type="expression" dxfId="47" priority="48" stopIfTrue="1">
      <formula>AND($A234&lt;&gt;0, TRIM($P234)="")</formula>
    </cfRule>
  </conditionalFormatting>
  <conditionalFormatting sqref="R234:T234">
    <cfRule type="expression" dxfId="46" priority="47" stopIfTrue="1">
      <formula>AND($A234&lt;&gt;0, TRIM($R234)="")</formula>
    </cfRule>
  </conditionalFormatting>
  <conditionalFormatting sqref="L235:M235">
    <cfRule type="expression" dxfId="45" priority="46" stopIfTrue="1">
      <formula>希望&lt;&gt;0</formula>
    </cfRule>
  </conditionalFormatting>
  <conditionalFormatting sqref="N235:O235">
    <cfRule type="expression" dxfId="44" priority="45" stopIfTrue="1">
      <formula>AND($A235&lt;&gt;0, TRIM($N235)="")</formula>
    </cfRule>
  </conditionalFormatting>
  <conditionalFormatting sqref="P235:Q235">
    <cfRule type="expression" dxfId="43" priority="44" stopIfTrue="1">
      <formula>AND($A235&lt;&gt;0, TRIM($P235)="")</formula>
    </cfRule>
  </conditionalFormatting>
  <conditionalFormatting sqref="R235:T235">
    <cfRule type="expression" dxfId="42" priority="43" stopIfTrue="1">
      <formula>AND($A235&lt;&gt;0, TRIM($R235)="")</formula>
    </cfRule>
  </conditionalFormatting>
  <conditionalFormatting sqref="L236:M236">
    <cfRule type="expression" dxfId="41" priority="42" stopIfTrue="1">
      <formula>希望&lt;&gt;0</formula>
    </cfRule>
  </conditionalFormatting>
  <conditionalFormatting sqref="N236:O236">
    <cfRule type="expression" dxfId="40" priority="41" stopIfTrue="1">
      <formula>AND($A236&lt;&gt;0, TRIM($N236)="")</formula>
    </cfRule>
  </conditionalFormatting>
  <conditionalFormatting sqref="P236:Q236">
    <cfRule type="expression" dxfId="39" priority="40" stopIfTrue="1">
      <formula>AND($A236&lt;&gt;0, TRIM($P236)="")</formula>
    </cfRule>
  </conditionalFormatting>
  <conditionalFormatting sqref="R236:T236">
    <cfRule type="expression" dxfId="38" priority="39" stopIfTrue="1">
      <formula>AND($A236&lt;&gt;0, TRIM($R236)="")</formula>
    </cfRule>
  </conditionalFormatting>
  <conditionalFormatting sqref="L237:M237">
    <cfRule type="expression" dxfId="37" priority="38" stopIfTrue="1">
      <formula>希望&lt;&gt;0</formula>
    </cfRule>
  </conditionalFormatting>
  <conditionalFormatting sqref="N237:O237">
    <cfRule type="expression" dxfId="36" priority="37" stopIfTrue="1">
      <formula>AND($A237&lt;&gt;0, TRIM($N237)="")</formula>
    </cfRule>
  </conditionalFormatting>
  <conditionalFormatting sqref="P237:Q237">
    <cfRule type="expression" dxfId="35" priority="36" stopIfTrue="1">
      <formula>AND($A237&lt;&gt;0, TRIM($P237)="")</formula>
    </cfRule>
  </conditionalFormatting>
  <conditionalFormatting sqref="R237:T237">
    <cfRule type="expression" dxfId="34" priority="35" stopIfTrue="1">
      <formula>AND($A237&lt;&gt;0, TRIM($R237)="")</formula>
    </cfRule>
  </conditionalFormatting>
  <conditionalFormatting sqref="L238:M238">
    <cfRule type="expression" dxfId="33" priority="34" stopIfTrue="1">
      <formula>希望&lt;&gt;0</formula>
    </cfRule>
  </conditionalFormatting>
  <conditionalFormatting sqref="N238:O238">
    <cfRule type="expression" dxfId="32" priority="33" stopIfTrue="1">
      <formula>AND($A238&lt;&gt;0, TRIM($N238)="")</formula>
    </cfRule>
  </conditionalFormatting>
  <conditionalFormatting sqref="P238:Q238">
    <cfRule type="expression" dxfId="31" priority="32" stopIfTrue="1">
      <formula>AND($A238&lt;&gt;0, TRIM($P238)="")</formula>
    </cfRule>
  </conditionalFormatting>
  <conditionalFormatting sqref="R238:T238">
    <cfRule type="expression" dxfId="30" priority="31" stopIfTrue="1">
      <formula>AND($A238&lt;&gt;0, TRIM($R238)="")</formula>
    </cfRule>
  </conditionalFormatting>
  <conditionalFormatting sqref="L239:M239">
    <cfRule type="expression" dxfId="29" priority="30" stopIfTrue="1">
      <formula>希望&lt;&gt;0</formula>
    </cfRule>
  </conditionalFormatting>
  <conditionalFormatting sqref="N239:O239">
    <cfRule type="expression" dxfId="28" priority="29" stopIfTrue="1">
      <formula>AND($A239&lt;&gt;0, TRIM($N239)="")</formula>
    </cfRule>
  </conditionalFormatting>
  <conditionalFormatting sqref="P239:Q239">
    <cfRule type="expression" dxfId="27" priority="28" stopIfTrue="1">
      <formula>AND($A239&lt;&gt;0, TRIM($P239)="")</formula>
    </cfRule>
  </conditionalFormatting>
  <conditionalFormatting sqref="R239:T239">
    <cfRule type="expression" dxfId="26" priority="27" stopIfTrue="1">
      <formula>AND($A239&lt;&gt;0, TRIM($R239)="")</formula>
    </cfRule>
  </conditionalFormatting>
  <conditionalFormatting sqref="L240:M240">
    <cfRule type="expression" dxfId="25" priority="26" stopIfTrue="1">
      <formula>希望&lt;&gt;0</formula>
    </cfRule>
  </conditionalFormatting>
  <conditionalFormatting sqref="N240:O240">
    <cfRule type="expression" dxfId="24" priority="25" stopIfTrue="1">
      <formula>AND($A240&lt;&gt;0, TRIM($N240)="")</formula>
    </cfRule>
  </conditionalFormatting>
  <conditionalFormatting sqref="P240:Q240">
    <cfRule type="expression" dxfId="23" priority="24" stopIfTrue="1">
      <formula>AND($A240&lt;&gt;0, TRIM($P240)="")</formula>
    </cfRule>
  </conditionalFormatting>
  <conditionalFormatting sqref="R240:T240">
    <cfRule type="expression" dxfId="22" priority="23" stopIfTrue="1">
      <formula>AND($A240&lt;&gt;0, TRIM($R240)="")</formula>
    </cfRule>
  </conditionalFormatting>
  <conditionalFormatting sqref="L241:M241">
    <cfRule type="expression" dxfId="21" priority="22" stopIfTrue="1">
      <formula>希望&lt;&gt;0</formula>
    </cfRule>
  </conditionalFormatting>
  <conditionalFormatting sqref="N241:O241">
    <cfRule type="expression" dxfId="20" priority="21" stopIfTrue="1">
      <formula>AND($A241&lt;&gt;0, TRIM($N241)="")</formula>
    </cfRule>
  </conditionalFormatting>
  <conditionalFormatting sqref="P241:Q241">
    <cfRule type="expression" dxfId="19" priority="20" stopIfTrue="1">
      <formula>AND($A241&lt;&gt;0, TRIM($P241)="")</formula>
    </cfRule>
  </conditionalFormatting>
  <conditionalFormatting sqref="R241:T241">
    <cfRule type="expression" dxfId="18" priority="19" stopIfTrue="1">
      <formula>AND($A241&lt;&gt;0, TRIM($R241)="")</formula>
    </cfRule>
  </conditionalFormatting>
  <conditionalFormatting sqref="L242:M242">
    <cfRule type="expression" dxfId="17" priority="18" stopIfTrue="1">
      <formula>希望&lt;&gt;0</formula>
    </cfRule>
  </conditionalFormatting>
  <conditionalFormatting sqref="N242:O242">
    <cfRule type="expression" dxfId="16" priority="17" stopIfTrue="1">
      <formula>AND($A242&lt;&gt;0, TRIM($N242)="")</formula>
    </cfRule>
  </conditionalFormatting>
  <conditionalFormatting sqref="P242:Q242">
    <cfRule type="expression" dxfId="15" priority="16" stopIfTrue="1">
      <formula>AND($A242&lt;&gt;0, TRIM($P242)="")</formula>
    </cfRule>
  </conditionalFormatting>
  <conditionalFormatting sqref="R242:T242">
    <cfRule type="expression" dxfId="14" priority="15" stopIfTrue="1">
      <formula>AND($A242&lt;&gt;0, TRIM($R242)="")</formula>
    </cfRule>
  </conditionalFormatting>
  <conditionalFormatting sqref="L243:M243">
    <cfRule type="expression" dxfId="13" priority="14" stopIfTrue="1">
      <formula>希望&lt;&gt;0</formula>
    </cfRule>
  </conditionalFormatting>
  <conditionalFormatting sqref="N243:O243">
    <cfRule type="expression" dxfId="12" priority="13" stopIfTrue="1">
      <formula>AND($A243&lt;&gt;0, TRIM($N243)="")</formula>
    </cfRule>
  </conditionalFormatting>
  <conditionalFormatting sqref="P243:Q243">
    <cfRule type="expression" dxfId="11" priority="12" stopIfTrue="1">
      <formula>AND($A243&lt;&gt;0, TRIM($P243)="")</formula>
    </cfRule>
  </conditionalFormatting>
  <conditionalFormatting sqref="R243:T243">
    <cfRule type="expression" dxfId="10" priority="11" stopIfTrue="1">
      <formula>AND($A243&lt;&gt;0, TRIM($R243)="")</formula>
    </cfRule>
  </conditionalFormatting>
  <conditionalFormatting sqref="L244:M244">
    <cfRule type="expression" dxfId="9" priority="10" stopIfTrue="1">
      <formula>希望&lt;&gt;0</formula>
    </cfRule>
  </conditionalFormatting>
  <conditionalFormatting sqref="N244:O244">
    <cfRule type="expression" dxfId="8" priority="9" stopIfTrue="1">
      <formula>AND($A244&lt;&gt;0, TRIM($N244)="")</formula>
    </cfRule>
  </conditionalFormatting>
  <conditionalFormatting sqref="P244:Q244">
    <cfRule type="expression" dxfId="7" priority="8" stopIfTrue="1">
      <formula>AND($A244&lt;&gt;0, TRIM($P244)="")</formula>
    </cfRule>
  </conditionalFormatting>
  <conditionalFormatting sqref="R244:T244">
    <cfRule type="expression" dxfId="6" priority="7" stopIfTrue="1">
      <formula>AND($A244&lt;&gt;0, TRIM($R244)="")</formula>
    </cfRule>
  </conditionalFormatting>
  <conditionalFormatting sqref="L245:M245">
    <cfRule type="expression" dxfId="5" priority="6" stopIfTrue="1">
      <formula>希望&lt;&gt;0</formula>
    </cfRule>
  </conditionalFormatting>
  <conditionalFormatting sqref="N245:O245">
    <cfRule type="expression" dxfId="4" priority="5" stopIfTrue="1">
      <formula>AND($A245&lt;&gt;0, TRIM($N245)="")</formula>
    </cfRule>
  </conditionalFormatting>
  <conditionalFormatting sqref="P245:Q245">
    <cfRule type="expression" dxfId="3" priority="4" stopIfTrue="1">
      <formula>AND($A245&lt;&gt;0, TRIM($P245)="")</formula>
    </cfRule>
  </conditionalFormatting>
  <conditionalFormatting sqref="R245:T245">
    <cfRule type="expression" dxfId="2" priority="3" stopIfTrue="1">
      <formula>AND($A245&lt;&gt;0, TRIM($R245)="")</formula>
    </cfRule>
  </conditionalFormatting>
  <conditionalFormatting sqref="L246:M246">
    <cfRule type="expression" dxfId="1" priority="2" stopIfTrue="1">
      <formula>希望&lt;&gt;0</formula>
    </cfRule>
  </conditionalFormatting>
  <conditionalFormatting sqref="R246:T246">
    <cfRule type="expression" dxfId="0" priority="1" stopIfTrue="1">
      <formula>$A246&lt;&gt;0</formula>
    </cfRule>
  </conditionalFormatting>
  <dataValidations count="210">
    <dataValidation imeMode="hiragana" allowBlank="1" showInputMessage="1" showErrorMessage="1" sqref="N184:V184 N185:V185 N186:V186 N187:V187 X217:Y217 X218:Y218 X219:Y219 X220:Y220 X221:Y221 X222:Y222 X223:Y223 X224:Y224 X225:Y225 X226:Y226 X227:Y227 X228:Y228 X229:Y229 X230:Y230 X231:Y231 X232:Y232 X233:Y233 X234:Y234 X235:Y235 X236:Y236 X237:Y237 X238:Y238 X239:Y239 X240:Y240 X241:Y241 X242:Y242 X243:Y243 X244:Y244 X245:Y245 X246:Y246" xr:uid="{777A23DB-3FCD-4BFD-B16F-EB9B8E8ED872}"/>
    <dataValidation imeMode="halfAlpha" allowBlank="1" showInputMessage="1" showErrorMessage="1" sqref="P210" xr:uid="{298B1DD5-BFAD-4C02-B2C1-FF51FEB925EB}"/>
    <dataValidation imeMode="hiragana" allowBlank="1" showInputMessage="1" showErrorMessage="1" sqref="I22:Y22" xr:uid="{E4EA8CF0-82C7-42BB-B87A-95B4DB038F90}"/>
    <dataValidation type="whole" imeMode="halfAlpha" allowBlank="1" showInputMessage="1" showErrorMessage="1" error="7桁の数字を入力してください" sqref="I20:M20" xr:uid="{E53F475C-01E5-4B85-96F9-5C4118B16BF8}">
      <formula1>0</formula1>
      <formula2>9999999</formula2>
    </dataValidation>
    <dataValidation imeMode="fullKatakana" allowBlank="1" showInputMessage="1" showErrorMessage="1" sqref="I24:Y24" xr:uid="{4FD6AE33-5736-480F-B1AF-EB5C90703EC5}"/>
    <dataValidation imeMode="hiragana" allowBlank="1" showInputMessage="1" showErrorMessage="1" sqref="I26:Y26" xr:uid="{9D358226-6F3F-49E2-9DF6-5DF08479C668}"/>
    <dataValidation imeMode="hiragana" allowBlank="1" showInputMessage="1" showErrorMessage="1" sqref="I28:Y28" xr:uid="{962377CA-0552-480A-A807-45501959F44E}"/>
    <dataValidation imeMode="fullKatakana" allowBlank="1" showInputMessage="1" showErrorMessage="1" sqref="I30:Y30" xr:uid="{EBCC0404-3A6E-4E40-A88C-EB80370D498E}"/>
    <dataValidation imeMode="hiragana" allowBlank="1" showInputMessage="1" showErrorMessage="1" sqref="I32:Y32" xr:uid="{19B62BA6-3F41-454A-8C02-CDF574292621}"/>
    <dataValidation type="date" imeMode="halfAlpha" allowBlank="1" showInputMessage="1" showErrorMessage="1" error="有効な日付を入力してください" sqref="I34:M34" xr:uid="{D23D7DF8-5234-4665-8D4B-A45117709F63}">
      <formula1>92</formula1>
      <formula2>73415</formula2>
    </dataValidation>
    <dataValidation imeMode="halfAlpha" allowBlank="1" showInputMessage="1" showErrorMessage="1" sqref="I36:M36" xr:uid="{25507BB8-98CF-444F-9676-20B4ED9590FC}"/>
    <dataValidation imeMode="halfAlpha" allowBlank="1" showInputMessage="1" showErrorMessage="1" sqref="P36" xr:uid="{7A073952-C63D-45EE-B82B-19CC643CE678}"/>
    <dataValidation imeMode="halfAlpha" allowBlank="1" showInputMessage="1" showErrorMessage="1" sqref="I38:M38" xr:uid="{8DF66B85-2533-43EF-9044-5F89F467D315}"/>
    <dataValidation imeMode="halfAlpha" allowBlank="1" showInputMessage="1" showErrorMessage="1" sqref="I40:Y40" xr:uid="{B68D56BD-209A-4B91-B9F7-CEABD9C00F07}"/>
    <dataValidation type="list" imeMode="halfAlpha" allowBlank="1" showInputMessage="1" showErrorMessage="1" error="リストから選択してください" sqref="I42:M42" xr:uid="{54FFF251-33BC-4F88-AEF6-D272904BF591}">
      <formula1>"一致する,一致しない"</formula1>
    </dataValidation>
    <dataValidation type="list" imeMode="halfAlpha" allowBlank="1" showInputMessage="1" showErrorMessage="1" error="リストから選択してください" sqref="I63:M63" xr:uid="{7F2896D9-BA99-45FA-9708-7D76476D38BF}">
      <formula1>"しない,する"</formula1>
    </dataValidation>
    <dataValidation type="whole" imeMode="halfAlpha" allowBlank="1" showInputMessage="1" showErrorMessage="1" error="7桁の数字を入力してください" sqref="I69:M69" xr:uid="{5597B762-5767-4978-969C-3A991E8B76E2}">
      <formula1>0</formula1>
      <formula2>9999999</formula2>
    </dataValidation>
    <dataValidation imeMode="hiragana" allowBlank="1" showInputMessage="1" showErrorMessage="1" sqref="I71:Y71" xr:uid="{2E970EE6-CD53-444B-A9D0-1AD443005070}"/>
    <dataValidation imeMode="fullKatakana" allowBlank="1" showInputMessage="1" showErrorMessage="1" sqref="I73:Y73" xr:uid="{0A177674-E029-400B-B88C-A58F8AE9643D}"/>
    <dataValidation imeMode="hiragana" allowBlank="1" showInputMessage="1" showErrorMessage="1" sqref="I75:Y75" xr:uid="{C2CD277A-C9F0-439D-B275-8E15389BBE93}"/>
    <dataValidation imeMode="hiragana" allowBlank="1" showInputMessage="1" showErrorMessage="1" sqref="I77:Y77" xr:uid="{73E76708-703D-4529-9680-62A99C22C0B5}"/>
    <dataValidation imeMode="fullKatakana" allowBlank="1" showInputMessage="1" showErrorMessage="1" sqref="I79:Y79" xr:uid="{A34E1D53-58E2-49E7-8EDD-6D934A3FE788}"/>
    <dataValidation imeMode="hiragana" allowBlank="1" showInputMessage="1" showErrorMessage="1" sqref="I81:Y81" xr:uid="{8B00C603-E518-46F0-AFF0-454C152EDBEB}"/>
    <dataValidation imeMode="halfAlpha" allowBlank="1" showInputMessage="1" showErrorMessage="1" sqref="I83:M83" xr:uid="{DFBB0169-81E9-4F4A-A784-3172AE808D6A}"/>
    <dataValidation imeMode="halfAlpha" allowBlank="1" showInputMessage="1" showErrorMessage="1" sqref="P83" xr:uid="{D6DC3411-30FF-4673-81B9-70201E87A7B5}"/>
    <dataValidation imeMode="halfAlpha" allowBlank="1" showInputMessage="1" showErrorMessage="1" sqref="I85:M85" xr:uid="{9B45F09D-727E-4F84-BB37-75D547BFD56E}"/>
    <dataValidation imeMode="halfAlpha" allowBlank="1" showInputMessage="1" showErrorMessage="1" sqref="I87:Y87" xr:uid="{96C29D0A-20CF-4631-8BF0-4A3E917EF590}"/>
    <dataValidation imeMode="hiragana" allowBlank="1" showInputMessage="1" showErrorMessage="1" sqref="I112:Y112" xr:uid="{83A15979-2A9E-4B5C-9679-DD28807D938D}"/>
    <dataValidation imeMode="fullKatakana" allowBlank="1" showInputMessage="1" showErrorMessage="1" sqref="I114:Y114" xr:uid="{574FD9DB-9265-4157-92D0-841DC0102B60}"/>
    <dataValidation imeMode="hiragana" allowBlank="1" showInputMessage="1" showErrorMessage="1" sqref="I116:Y116" xr:uid="{284F5115-83D0-483C-9132-709167800DD5}"/>
    <dataValidation type="whole" imeMode="halfAlpha" allowBlank="1" showInputMessage="1" showErrorMessage="1" error="7桁の数字を入力してください" sqref="I118:M118" xr:uid="{B052BF09-A0C3-45A0-9F24-0FFB762D31F1}">
      <formula1>0</formula1>
      <formula2>9999999</formula2>
    </dataValidation>
    <dataValidation imeMode="hiragana" allowBlank="1" showInputMessage="1" showErrorMessage="1" sqref="I120:Y120" xr:uid="{C37B02DA-F232-45CC-BF61-76A6955ECAE5}"/>
    <dataValidation imeMode="halfAlpha" allowBlank="1" showInputMessage="1" showErrorMessage="1" sqref="I122:M122" xr:uid="{9C9E1E98-99BE-48F4-8B9B-1BD5C80B09B6}"/>
    <dataValidation imeMode="halfAlpha" allowBlank="1" showInputMessage="1" showErrorMessage="1" sqref="P122" xr:uid="{F2C22B52-14A7-49A3-B71B-3C3D4B2E3B6F}"/>
    <dataValidation imeMode="halfAlpha" allowBlank="1" showInputMessage="1" showErrorMessage="1" sqref="I124:M124" xr:uid="{36823B21-99A1-4FC4-B9CD-8A784FB47A1E}"/>
    <dataValidation imeMode="halfAlpha" allowBlank="1" showInputMessage="1" showErrorMessage="1" sqref="I126:Y126" xr:uid="{048700F4-0BB1-4E70-93FE-881006666F4C}"/>
    <dataValidation type="list" imeMode="halfAlpha" allowBlank="1" showInputMessage="1" showErrorMessage="1" error="リストから選択してください" sqref="I153:M153" xr:uid="{187CB26A-83A1-4562-BB5E-B0A7E881A69E}">
      <formula1>"しない,する"</formula1>
    </dataValidation>
    <dataValidation imeMode="fullKatakana" allowBlank="1" showInputMessage="1" showErrorMessage="1" sqref="I155:Y155" xr:uid="{D5B250F9-21E4-4708-B6DF-EF55AC66A0DB}"/>
    <dataValidation imeMode="hiragana" allowBlank="1" showInputMessage="1" showErrorMessage="1" sqref="I157:Y157" xr:uid="{68CD2829-A4C7-45AC-BB5D-6864092A0740}"/>
    <dataValidation imeMode="halfAlpha" allowBlank="1" showInputMessage="1" showErrorMessage="1" sqref="I159:M159" xr:uid="{BF718E95-0054-4766-B4D6-94F5B949256D}"/>
    <dataValidation type="whole" imeMode="halfAlpha" allowBlank="1" showInputMessage="1" showErrorMessage="1" error="7桁の数字を入力してください" sqref="I161:M161" xr:uid="{CCFACD81-DB85-4A98-BC39-CF20D754CA9E}">
      <formula1>0</formula1>
      <formula2>9999999</formula2>
    </dataValidation>
    <dataValidation imeMode="hiragana" allowBlank="1" showInputMessage="1" showErrorMessage="1" sqref="I163:Y163" xr:uid="{F2EB4AE2-9A6D-40B0-9362-D2579B271C96}"/>
    <dataValidation imeMode="halfAlpha" allowBlank="1" showInputMessage="1" showErrorMessage="1" sqref="I165:M165" xr:uid="{F9DA1614-2DE1-4D67-80BF-69B6921F8711}"/>
    <dataValidation imeMode="halfAlpha" allowBlank="1" showInputMessage="1" showErrorMessage="1" sqref="I167:M167" xr:uid="{23D753E6-C472-4B9A-BC1E-049D091C577B}"/>
    <dataValidation imeMode="halfAlpha" allowBlank="1" showInputMessage="1" showErrorMessage="1" sqref="I169:Y169" xr:uid="{AB3AE317-04FD-4E08-91D5-8E389273467F}"/>
    <dataValidation allowBlank="1" showInputMessage="1" showErrorMessage="1" sqref="B182 I199:M199 B216" xr:uid="{8F115C41-021D-4116-BBDB-1EDD9CB8A993}"/>
    <dataValidation type="list" imeMode="halfAlpha" allowBlank="1" showInputMessage="1" showErrorMessage="1" error="リストから選択してください" sqref="K183:M183" xr:uid="{FEC733B9-ACA6-483C-8C64-FB9E80CED945}">
      <formula1>"○,　"</formula1>
    </dataValidation>
    <dataValidation type="list" imeMode="halfAlpha" allowBlank="1" showInputMessage="1" showErrorMessage="1" error="リストから選択してください" sqref="K184:M184" xr:uid="{EE5E07EE-9D7F-409B-BEFC-A0FA12FACD1E}">
      <formula1>"○,　"</formula1>
    </dataValidation>
    <dataValidation type="list" imeMode="halfAlpha" allowBlank="1" showInputMessage="1" showErrorMessage="1" error="リストから選択してください" sqref="K185:M185" xr:uid="{780D0338-735E-478F-92AB-E6868600D221}">
      <formula1>"○,　"</formula1>
    </dataValidation>
    <dataValidation type="list" imeMode="halfAlpha" allowBlank="1" showInputMessage="1" showErrorMessage="1" error="リストから選択してください" sqref="K186:M187" xr:uid="{A93D8281-D06D-4A83-9DC6-A0B58F41B140}">
      <formula1>"○,　"</formula1>
    </dataValidation>
    <dataValidation type="whole" imeMode="halfAlpha" allowBlank="1" showInputMessage="1" showErrorMessage="1" error="有効な数字を入力してください" sqref="W186:X186" xr:uid="{E4CEFE92-074E-448D-9AF4-BECF5C99433F}">
      <formula1>0</formula1>
      <formula2>100</formula2>
    </dataValidation>
    <dataValidation type="whole" imeMode="halfAlpha" allowBlank="1" showInputMessage="1" showErrorMessage="1" error="有効な数字を入力してください" sqref="W187:X187" xr:uid="{6B0565AC-E548-467F-AF6F-6D4A3AB2507F}">
      <formula1>0</formula1>
      <formula2>100</formula2>
    </dataValidation>
    <dataValidation type="whole" imeMode="halfAlpha" allowBlank="1" showInputMessage="1" showErrorMessage="1" error="有効な数字を入力してください" sqref="I189:M189" xr:uid="{5D0BE2BF-DB4D-46E1-997D-435900DCA552}">
      <formula1>0</formula1>
      <formula2>9999999999</formula2>
    </dataValidation>
    <dataValidation type="whole" imeMode="halfAlpha" allowBlank="1" showInputMessage="1" showErrorMessage="1" error="有効な数字を入力してください" sqref="I191:M191" xr:uid="{3E857C45-867C-4EB7-ADBE-0CFAB0D98855}">
      <formula1>0</formula1>
      <formula2>9999999999</formula2>
    </dataValidation>
    <dataValidation type="whole" imeMode="halfAlpha" allowBlank="1" showInputMessage="1" showErrorMessage="1" error="有効な数字を入力してください" sqref="O191:Q191" xr:uid="{BD810188-1128-4032-B1F1-0A25B047811D}">
      <formula1>0</formula1>
      <formula2>9999999999</formula2>
    </dataValidation>
    <dataValidation type="date" imeMode="halfAlpha" allowBlank="1" showInputMessage="1" showErrorMessage="1" error="有効な日付を入力してください" sqref="I193:M193" xr:uid="{857807E9-F955-4779-B19F-646D652C9B87}">
      <formula1>92</formula1>
      <formula2>73415</formula2>
    </dataValidation>
    <dataValidation type="whole" imeMode="halfAlpha" allowBlank="1" showInputMessage="1" showErrorMessage="1" error="有効な数字を入力してください" sqref="I196:M196" xr:uid="{66185ACF-5598-4247-B167-DCE39DFEDF1C}">
      <formula1>0</formula1>
      <formula2>9999999999</formula2>
    </dataValidation>
    <dataValidation type="whole" imeMode="halfAlpha" allowBlank="1" showInputMessage="1" showErrorMessage="1" error="有効な数字を入力してください" sqref="I197:M197" xr:uid="{1E305E14-0670-45A6-BC28-AEF16EC28CB4}">
      <formula1>0</formula1>
      <formula2>9999999999</formula2>
    </dataValidation>
    <dataValidation type="whole" imeMode="halfAlpha" allowBlank="1" showInputMessage="1" showErrorMessage="1" error="有効な数字を入力してください" sqref="I198:M198" xr:uid="{4C4B1212-1A5B-40AD-AB10-21A2D9676D77}">
      <formula1>0</formula1>
      <formula2>9999999999</formula2>
    </dataValidation>
    <dataValidation type="whole" imeMode="halfAlpha" allowBlank="1" showInputMessage="1" showErrorMessage="1" error="有効な数字を入力してください" sqref="I200:M200" xr:uid="{316FA559-0E06-42D4-B746-8D1681BF09C3}">
      <formula1>0</formula1>
      <formula2>9999999999</formula2>
    </dataValidation>
    <dataValidation type="list" imeMode="halfAlpha" allowBlank="1" showInputMessage="1" showErrorMessage="1" error="リストから選択してください" sqref="I202:M202" xr:uid="{544A1349-0C7E-40E4-95B4-7E475BEFC6A5}">
      <formula1>"該当する,該当しない,　"</formula1>
    </dataValidation>
    <dataValidation type="list" imeMode="halfAlpha" allowBlank="1" showInputMessage="1" showErrorMessage="1" error="リストから選択してください" sqref="I210:M210" xr:uid="{11914A66-975F-4905-A720-BAA92F61455E}">
      <formula1>許可コード</formula1>
    </dataValidation>
    <dataValidation type="date" imeMode="halfAlpha" allowBlank="1" showInputMessage="1" showErrorMessage="1" error="有効な日付を入力してください" sqref="I212:M212" xr:uid="{9B656E65-E333-4F4A-9844-02A5B0C792C5}">
      <formula1>92</formula1>
      <formula2>73415</formula2>
    </dataValidation>
    <dataValidation type="list" imeMode="halfAlpha" allowBlank="1" showInputMessage="1" showErrorMessage="1" error="リストから選択してください" sqref="L217:M217" xr:uid="{9BF81141-77C9-4926-8E1A-A7CA6F0650A9}">
      <formula1>"○,　"</formula1>
    </dataValidation>
    <dataValidation type="list" imeMode="halfAlpha" allowBlank="1" showInputMessage="1" showErrorMessage="1" error="リストから選択してください" sqref="N217:O217" xr:uid="{73D27BF8-2806-4E3F-900F-FF5179F37F90}">
      <formula1>"一般,特定,　"</formula1>
    </dataValidation>
    <dataValidation type="whole" imeMode="halfAlpha" allowBlank="1" showInputMessage="1" showErrorMessage="1" error="有効な数字を入力してください" sqref="P217:Q217" xr:uid="{0B9A28AC-3D05-4D57-A912-4B7F79E28BF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7:T217" xr:uid="{965D5C7D-889E-4F26-ABC5-9E8383E446EA}">
      <formula1>-9999999999</formula1>
      <formula2>9999999999</formula2>
    </dataValidation>
    <dataValidation type="list" imeMode="halfAlpha" allowBlank="1" showInputMessage="1" showErrorMessage="1" error="リストから選択してください" sqref="U217:W217" xr:uid="{9611E76E-1C72-40BB-89B1-77C07E2301EE}">
      <formula1>"一般,特定,　"</formula1>
    </dataValidation>
    <dataValidation type="list" imeMode="halfAlpha" allowBlank="1" showInputMessage="1" showErrorMessage="1" error="リストから選択してください" sqref="L218:M218" xr:uid="{F13FA492-26A0-4142-ADA6-CD72E4FC35AE}">
      <formula1>"○,　"</formula1>
    </dataValidation>
    <dataValidation type="list" imeMode="halfAlpha" allowBlank="1" showInputMessage="1" showErrorMessage="1" error="リストから選択してください" sqref="N218:O218" xr:uid="{60EFC548-6643-42C6-8FC2-D4A7A43FEE27}">
      <formula1>"一般,特定,　"</formula1>
    </dataValidation>
    <dataValidation type="whole" imeMode="halfAlpha" allowBlank="1" showInputMessage="1" showErrorMessage="1" error="有効な数字を入力してください" sqref="P218:Q218" xr:uid="{5AC381F8-40D0-45DC-A163-5D5991BD69E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8:T218" xr:uid="{F1FF3B1F-2D11-488D-A29F-A694A87EAE2F}">
      <formula1>-9999999999</formula1>
      <formula2>9999999999</formula2>
    </dataValidation>
    <dataValidation type="list" imeMode="halfAlpha" allowBlank="1" showInputMessage="1" showErrorMessage="1" error="リストから選択してください" sqref="U218:W218" xr:uid="{A3C4EC6E-798B-4038-9AA4-2C2C8F63F0A0}">
      <formula1>"一般,特定,　"</formula1>
    </dataValidation>
    <dataValidation type="list" imeMode="halfAlpha" allowBlank="1" showInputMessage="1" showErrorMessage="1" error="リストから選択してください" sqref="L219:M219" xr:uid="{7EB85547-FBDC-4AFB-8C0D-50811FAF689A}">
      <formula1>"○,　"</formula1>
    </dataValidation>
    <dataValidation type="list" imeMode="halfAlpha" allowBlank="1" showInputMessage="1" showErrorMessage="1" error="リストから選択してください" sqref="N219:O219" xr:uid="{1E12D0DB-2D92-4776-82D6-E3BDC52FA48B}">
      <formula1>"一般,特定,　"</formula1>
    </dataValidation>
    <dataValidation type="whole" imeMode="halfAlpha" allowBlank="1" showInputMessage="1" showErrorMessage="1" error="有効な数字を入力してください" sqref="P219:Q219" xr:uid="{FAEEE47F-C918-4168-B979-4E68033F054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9:T219" xr:uid="{8D30A3E2-7900-414F-A282-58ED3D41CCA8}">
      <formula1>-9999999999</formula1>
      <formula2>9999999999</formula2>
    </dataValidation>
    <dataValidation type="list" imeMode="halfAlpha" allowBlank="1" showInputMessage="1" showErrorMessage="1" error="リストから選択してください" sqref="U219:W219" xr:uid="{D54B1A8C-8C8F-46AD-9744-68A3FB503267}">
      <formula1>"一般,特定,　"</formula1>
    </dataValidation>
    <dataValidation type="list" imeMode="halfAlpha" allowBlank="1" showInputMessage="1" showErrorMessage="1" error="リストから選択してください" sqref="L220:M220" xr:uid="{C11A4108-63F0-42FF-BDCF-61683C7C7762}">
      <formula1>"○,　"</formula1>
    </dataValidation>
    <dataValidation type="list" imeMode="halfAlpha" allowBlank="1" showInputMessage="1" showErrorMessage="1" error="リストから選択してください" sqref="N220:O220" xr:uid="{5D3A205F-DE4A-427C-9049-95F0ABABBAF5}">
      <formula1>"一般,特定,　"</formula1>
    </dataValidation>
    <dataValidation type="whole" imeMode="halfAlpha" allowBlank="1" showInputMessage="1" showErrorMessage="1" error="有効な数字を入力してください" sqref="P220:Q220" xr:uid="{87ECBFCA-0645-46F2-A401-1C2A47B7C98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0:T220" xr:uid="{311B6599-0809-419C-ADE2-DD14C2A9C3EA}">
      <formula1>-9999999999</formula1>
      <formula2>9999999999</formula2>
    </dataValidation>
    <dataValidation type="list" imeMode="halfAlpha" allowBlank="1" showInputMessage="1" showErrorMessage="1" error="リストから選択してください" sqref="U220:W220" xr:uid="{3ACBAB76-9F81-462D-870E-55236142E9B8}">
      <formula1>"一般,特定,　"</formula1>
    </dataValidation>
    <dataValidation type="list" imeMode="halfAlpha" allowBlank="1" showInputMessage="1" showErrorMessage="1" error="リストから選択してください" sqref="L221:M221" xr:uid="{D18774A9-B1A3-4BFE-928F-46F52FBD2E93}">
      <formula1>"○,　"</formula1>
    </dataValidation>
    <dataValidation type="list" imeMode="halfAlpha" allowBlank="1" showInputMessage="1" showErrorMessage="1" error="リストから選択してください" sqref="N221:O221" xr:uid="{E73945D0-82A6-4BAC-9DE4-EE2AF73DF117}">
      <formula1>"一般,特定,　"</formula1>
    </dataValidation>
    <dataValidation type="whole" imeMode="halfAlpha" allowBlank="1" showInputMessage="1" showErrorMessage="1" error="有効な数字を入力してください" sqref="P221:Q221" xr:uid="{0373286F-D91B-434A-8D81-DF622A30BF0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1:T221" xr:uid="{D0C44487-8084-43A7-8986-050111061FE7}">
      <formula1>-9999999999</formula1>
      <formula2>9999999999</formula2>
    </dataValidation>
    <dataValidation type="list" imeMode="halfAlpha" allowBlank="1" showInputMessage="1" showErrorMessage="1" error="リストから選択してください" sqref="U221:W221" xr:uid="{F2DC3004-6228-4807-AC41-013B7ECEA845}">
      <formula1>"一般,特定,　"</formula1>
    </dataValidation>
    <dataValidation type="list" imeMode="halfAlpha" allowBlank="1" showInputMessage="1" showErrorMessage="1" error="リストから選択してください" sqref="L222:M222" xr:uid="{27C6140D-1CC8-4062-A600-BC8B30F4EE64}">
      <formula1>"○,　"</formula1>
    </dataValidation>
    <dataValidation type="list" imeMode="halfAlpha" allowBlank="1" showInputMessage="1" showErrorMessage="1" error="リストから選択してください" sqref="N222:O222" xr:uid="{6B61E187-C0B0-402B-8045-B26EC832A3DC}">
      <formula1>"一般,特定,　"</formula1>
    </dataValidation>
    <dataValidation type="whole" imeMode="halfAlpha" allowBlank="1" showInputMessage="1" showErrorMessage="1" error="有効な数字を入力してください" sqref="P222:Q222" xr:uid="{1609499E-D858-4988-B029-8BED219220F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2:T222" xr:uid="{5FBEEFD3-8034-4DA8-BE73-5FD3D11E0FAA}">
      <formula1>-9999999999</formula1>
      <formula2>9999999999</formula2>
    </dataValidation>
    <dataValidation type="list" imeMode="halfAlpha" allowBlank="1" showInputMessage="1" showErrorMessage="1" error="リストから選択してください" sqref="U222:W222" xr:uid="{77B6ABED-B554-4B84-B822-4115A096F694}">
      <formula1>"一般,特定,　"</formula1>
    </dataValidation>
    <dataValidation type="list" imeMode="halfAlpha" allowBlank="1" showInputMessage="1" showErrorMessage="1" error="リストから選択してください" sqref="L223:M223" xr:uid="{256F387C-57E9-44B8-9A50-CE946F3B125D}">
      <formula1>"○,　"</formula1>
    </dataValidation>
    <dataValidation type="list" imeMode="halfAlpha" allowBlank="1" showInputMessage="1" showErrorMessage="1" error="リストから選択してください" sqref="N223:O223" xr:uid="{49B4B525-768D-41AF-BEA4-3CA7078ACE2F}">
      <formula1>"一般,特定,　"</formula1>
    </dataValidation>
    <dataValidation type="whole" imeMode="halfAlpha" allowBlank="1" showInputMessage="1" showErrorMessage="1" error="有効な数字を入力してください" sqref="P223:Q223" xr:uid="{8168292A-2780-4A81-8F3A-8E5FFFE08C0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3:T223" xr:uid="{46788357-B5C0-4DA3-AFDD-0BB22675E984}">
      <formula1>-9999999999</formula1>
      <formula2>9999999999</formula2>
    </dataValidation>
    <dataValidation type="list" imeMode="halfAlpha" allowBlank="1" showInputMessage="1" showErrorMessage="1" error="リストから選択してください" sqref="U223:W223" xr:uid="{1FAEDBB5-D72E-4F5B-AE33-A590B1628474}">
      <formula1>"一般,特定,　"</formula1>
    </dataValidation>
    <dataValidation type="list" imeMode="halfAlpha" allowBlank="1" showInputMessage="1" showErrorMessage="1" error="リストから選択してください" sqref="L224:M224" xr:uid="{0993DF05-A2FF-4C8E-98B7-03DB8F77C79D}">
      <formula1>"○,　"</formula1>
    </dataValidation>
    <dataValidation type="list" imeMode="halfAlpha" allowBlank="1" showInputMessage="1" showErrorMessage="1" error="リストから選択してください" sqref="N224:O224" xr:uid="{B73DD2EE-B0D7-4C30-B997-54AC66F28FC6}">
      <formula1>"一般,特定,　"</formula1>
    </dataValidation>
    <dataValidation type="whole" imeMode="halfAlpha" allowBlank="1" showInputMessage="1" showErrorMessage="1" error="有効な数字を入力してください" sqref="P224:Q224" xr:uid="{C895126A-0298-4E8E-B134-05A1B5BDE7C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4:T224" xr:uid="{7EEC8A3A-B7DC-47CC-992C-8E0392A24BEE}">
      <formula1>-9999999999</formula1>
      <formula2>9999999999</formula2>
    </dataValidation>
    <dataValidation type="list" imeMode="halfAlpha" allowBlank="1" showInputMessage="1" showErrorMessage="1" error="リストから選択してください" sqref="U224:W224" xr:uid="{D91BD1F6-8A1A-408D-A051-36F5FB92E681}">
      <formula1>"一般,特定,　"</formula1>
    </dataValidation>
    <dataValidation type="list" imeMode="halfAlpha" allowBlank="1" showInputMessage="1" showErrorMessage="1" error="リストから選択してください" sqref="L225:M225" xr:uid="{F2B871A6-B923-4484-B028-4C31AA93CE24}">
      <formula1>"○,　"</formula1>
    </dataValidation>
    <dataValidation type="list" imeMode="halfAlpha" allowBlank="1" showInputMessage="1" showErrorMessage="1" error="リストから選択してください" sqref="N225:O225" xr:uid="{3FC87B46-8910-47E4-B8AD-1A1539FFDE18}">
      <formula1>"一般,特定,　"</formula1>
    </dataValidation>
    <dataValidation type="whole" imeMode="halfAlpha" allowBlank="1" showInputMessage="1" showErrorMessage="1" error="有効な数字を入力してください" sqref="P225:Q225" xr:uid="{3C518B0C-5FD0-4B7A-A1F2-B2F3D66F3EC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5:T225" xr:uid="{DEF97086-B6CD-4816-BF2C-30B0599F10B2}">
      <formula1>-9999999999</formula1>
      <formula2>9999999999</formula2>
    </dataValidation>
    <dataValidation type="list" imeMode="halfAlpha" allowBlank="1" showInputMessage="1" showErrorMessage="1" error="リストから選択してください" sqref="U225:W225" xr:uid="{A932D8E8-D362-4E5A-8A93-CA171B62E136}">
      <formula1>"一般,特定,　"</formula1>
    </dataValidation>
    <dataValidation type="list" imeMode="halfAlpha" allowBlank="1" showInputMessage="1" showErrorMessage="1" error="リストから選択してください" sqref="L226:M226" xr:uid="{564DFF47-7FB1-4070-8629-CDDB2050C0EA}">
      <formula1>"○,　"</formula1>
    </dataValidation>
    <dataValidation type="list" imeMode="halfAlpha" allowBlank="1" showInputMessage="1" showErrorMessage="1" error="リストから選択してください" sqref="N226:O226" xr:uid="{FA9101C4-395B-40B8-9493-47B2B264B184}">
      <formula1>"一般,特定,　"</formula1>
    </dataValidation>
    <dataValidation type="whole" imeMode="halfAlpha" allowBlank="1" showInputMessage="1" showErrorMessage="1" error="有効な数字を入力してください" sqref="P226:Q226" xr:uid="{FB39B5BE-0DFF-4111-ABC2-71EB83978B4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6:T226" xr:uid="{85435B56-3DF5-4606-9199-B706B237BE6B}">
      <formula1>-9999999999</formula1>
      <formula2>9999999999</formula2>
    </dataValidation>
    <dataValidation type="list" imeMode="halfAlpha" allowBlank="1" showInputMessage="1" showErrorMessage="1" error="リストから選択してください" sqref="U226:W226" xr:uid="{FEA89D6A-8130-4DB6-BE2F-33AE29685B01}">
      <formula1>"一般,特定,　"</formula1>
    </dataValidation>
    <dataValidation type="list" imeMode="halfAlpha" allowBlank="1" showInputMessage="1" showErrorMessage="1" error="リストから選択してください" sqref="L227:M227" xr:uid="{81DC51F0-F611-46C5-B9B6-693441042BC1}">
      <formula1>"○,　"</formula1>
    </dataValidation>
    <dataValidation type="list" imeMode="halfAlpha" allowBlank="1" showInputMessage="1" showErrorMessage="1" error="リストから選択してください" sqref="N227:O227" xr:uid="{E7B08B33-CD75-44D7-8962-EC4A197F558F}">
      <formula1>"一般,特定,　"</formula1>
    </dataValidation>
    <dataValidation type="whole" imeMode="halfAlpha" allowBlank="1" showInputMessage="1" showErrorMessage="1" error="有効な数字を入力してください" sqref="P227:Q227" xr:uid="{66E5A3EB-98B4-4F3D-A2D8-C54A85C459E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7:T227" xr:uid="{72FED0DD-4814-4507-AF13-3D5372CE4B6A}">
      <formula1>-9999999999</formula1>
      <formula2>9999999999</formula2>
    </dataValidation>
    <dataValidation type="list" imeMode="halfAlpha" allowBlank="1" showInputMessage="1" showErrorMessage="1" error="リストから選択してください" sqref="U227:W227" xr:uid="{FB581AB2-ADB4-4BE9-9D5A-743B3B6E3ACA}">
      <formula1>"一般,特定,　"</formula1>
    </dataValidation>
    <dataValidation type="list" imeMode="halfAlpha" allowBlank="1" showInputMessage="1" showErrorMessage="1" error="リストから選択してください" sqref="L228:M228" xr:uid="{95B47D2E-B4B8-4100-AB8B-A9C75251B690}">
      <formula1>"○,　"</formula1>
    </dataValidation>
    <dataValidation type="list" imeMode="halfAlpha" allowBlank="1" showInputMessage="1" showErrorMessage="1" error="リストから選択してください" sqref="N228:O228" xr:uid="{49265D94-1B83-4BF2-9805-F587E30C43A6}">
      <formula1>"一般,特定,　"</formula1>
    </dataValidation>
    <dataValidation type="whole" imeMode="halfAlpha" allowBlank="1" showInputMessage="1" showErrorMessage="1" error="有効な数字を入力してください" sqref="P228:Q228" xr:uid="{CC76C7C9-631D-4E22-93B0-E1602DB5700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8:T228" xr:uid="{0B2A1C2C-A63B-44EB-B629-88796A57732F}">
      <formula1>-9999999999</formula1>
      <formula2>9999999999</formula2>
    </dataValidation>
    <dataValidation type="list" imeMode="halfAlpha" allowBlank="1" showInputMessage="1" showErrorMessage="1" error="リストから選択してください" sqref="U228:W228" xr:uid="{22AE4203-5EA1-4113-9D17-BC8DB13B005D}">
      <formula1>"一般,特定,　"</formula1>
    </dataValidation>
    <dataValidation type="list" imeMode="halfAlpha" allowBlank="1" showInputMessage="1" showErrorMessage="1" error="リストから選択してください" sqref="L229:M229" xr:uid="{2E2CE2F0-0C0B-4E5C-830A-0C22E6EE9A32}">
      <formula1>"○,　"</formula1>
    </dataValidation>
    <dataValidation type="list" imeMode="halfAlpha" allowBlank="1" showInputMessage="1" showErrorMessage="1" error="リストから選択してください" sqref="N229:O229" xr:uid="{959EA3D6-4095-4AE9-BC7A-648E1136DFF7}">
      <formula1>"一般,特定,　"</formula1>
    </dataValidation>
    <dataValidation type="whole" imeMode="halfAlpha" allowBlank="1" showInputMessage="1" showErrorMessage="1" error="有効な数字を入力してください" sqref="P229:Q229" xr:uid="{94277CA9-0025-4E8E-AAAB-82C65C56B13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9:T229" xr:uid="{0809EB5A-CBDD-4A0B-8403-2853988F6A80}">
      <formula1>-9999999999</formula1>
      <formula2>9999999999</formula2>
    </dataValidation>
    <dataValidation type="list" imeMode="halfAlpha" allowBlank="1" showInputMessage="1" showErrorMessage="1" error="リストから選択してください" sqref="U229:W229" xr:uid="{3C6469B6-D8F5-4199-B0B4-7214EF58AD32}">
      <formula1>"一般,特定,　"</formula1>
    </dataValidation>
    <dataValidation type="list" imeMode="halfAlpha" allowBlank="1" showInputMessage="1" showErrorMessage="1" error="リストから選択してください" sqref="L230:M230" xr:uid="{40679105-6151-4EDB-A3E3-6A2F914E2B8E}">
      <formula1>"○,　"</formula1>
    </dataValidation>
    <dataValidation type="list" imeMode="halfAlpha" allowBlank="1" showInputMessage="1" showErrorMessage="1" error="リストから選択してください" sqref="N230:O230" xr:uid="{16FE944A-B9B1-40D1-A200-DF9BFB550BAA}">
      <formula1>"一般,特定,　"</formula1>
    </dataValidation>
    <dataValidation type="whole" imeMode="halfAlpha" allowBlank="1" showInputMessage="1" showErrorMessage="1" error="有効な数字を入力してください" sqref="P230:Q230" xr:uid="{F9463AAF-A6A0-4157-ACAC-0B0EF85EAFB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0:T230" xr:uid="{234BDB09-54B8-47CA-8EC1-D0375280283A}">
      <formula1>-9999999999</formula1>
      <formula2>9999999999</formula2>
    </dataValidation>
    <dataValidation type="list" imeMode="halfAlpha" allowBlank="1" showInputMessage="1" showErrorMessage="1" error="リストから選択してください" sqref="U230:W230" xr:uid="{9669E8C4-B097-48FA-B0E3-3497632E50EA}">
      <formula1>"一般,特定,　"</formula1>
    </dataValidation>
    <dataValidation type="list" imeMode="halfAlpha" allowBlank="1" showInputMessage="1" showErrorMessage="1" error="リストから選択してください" sqref="L231:M231" xr:uid="{85D80F5B-EADC-4F1B-977E-A123CC71817E}">
      <formula1>"○,　"</formula1>
    </dataValidation>
    <dataValidation type="list" imeMode="halfAlpha" allowBlank="1" showInputMessage="1" showErrorMessage="1" error="リストから選択してください" sqref="N231:O231" xr:uid="{FC1F606E-19C4-4AA2-9E11-CFA61B6BAB22}">
      <formula1>"一般,特定,　"</formula1>
    </dataValidation>
    <dataValidation type="whole" imeMode="halfAlpha" allowBlank="1" showInputMessage="1" showErrorMessage="1" error="有効な数字を入力してください" sqref="P231:Q231" xr:uid="{74E03610-52B7-458A-86AB-B26D926B006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1:T231" xr:uid="{43EACEC4-2B64-479E-8CF4-C7920EFC6127}">
      <formula1>-9999999999</formula1>
      <formula2>9999999999</formula2>
    </dataValidation>
    <dataValidation type="list" imeMode="halfAlpha" allowBlank="1" showInputMessage="1" showErrorMessage="1" error="リストから選択してください" sqref="U231:W231" xr:uid="{6389CA77-303D-4489-8EE8-A32886FF7524}">
      <formula1>"一般,特定,　"</formula1>
    </dataValidation>
    <dataValidation type="list" imeMode="halfAlpha" allowBlank="1" showInputMessage="1" showErrorMessage="1" error="リストから選択してください" sqref="L232:M232" xr:uid="{E7ABBD9E-74A4-459C-9CD8-3077483DFACC}">
      <formula1>"○,　"</formula1>
    </dataValidation>
    <dataValidation type="list" imeMode="halfAlpha" allowBlank="1" showInputMessage="1" showErrorMessage="1" error="リストから選択してください" sqref="N232:O232" xr:uid="{54DE8C32-65BA-43BC-8ED1-B199EA50143C}">
      <formula1>"一般,特定,　"</formula1>
    </dataValidation>
    <dataValidation type="whole" imeMode="halfAlpha" allowBlank="1" showInputMessage="1" showErrorMessage="1" error="有効な数字を入力してください" sqref="P232:Q232" xr:uid="{C990E964-1B73-4903-A166-D725EEFFA98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2:T232" xr:uid="{9798161C-27AE-4D59-BC0B-7D88F77663C9}">
      <formula1>-9999999999</formula1>
      <formula2>9999999999</formula2>
    </dataValidation>
    <dataValidation type="list" imeMode="halfAlpha" allowBlank="1" showInputMessage="1" showErrorMessage="1" error="リストから選択してください" sqref="U232:W232" xr:uid="{12A0353E-F529-4653-97BB-0ABFA1BE5131}">
      <formula1>"一般,特定,　"</formula1>
    </dataValidation>
    <dataValidation type="list" imeMode="halfAlpha" allowBlank="1" showInputMessage="1" showErrorMessage="1" error="リストから選択してください" sqref="L233:M233" xr:uid="{286418D2-698E-4A66-A262-C904CDCC4FE6}">
      <formula1>"○,　"</formula1>
    </dataValidation>
    <dataValidation type="list" imeMode="halfAlpha" allowBlank="1" showInputMessage="1" showErrorMessage="1" error="リストから選択してください" sqref="N233:O233" xr:uid="{CD33DE2F-5752-4DD5-ADFD-943B0B8F31A1}">
      <formula1>"一般,特定,　"</formula1>
    </dataValidation>
    <dataValidation type="whole" imeMode="halfAlpha" allowBlank="1" showInputMessage="1" showErrorMessage="1" error="有効な数字を入力してください" sqref="P233:Q233" xr:uid="{2B1661D8-7192-4BA0-B713-1ACF8E8955A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3:T233" xr:uid="{E902E2E3-D5CA-4058-A60B-8AA48AB6BDB6}">
      <formula1>-9999999999</formula1>
      <formula2>9999999999</formula2>
    </dataValidation>
    <dataValidation type="list" imeMode="halfAlpha" allowBlank="1" showInputMessage="1" showErrorMessage="1" error="リストから選択してください" sqref="U233:W233" xr:uid="{F23C4267-6F2D-4627-9B01-BEF58647286F}">
      <formula1>"一般,特定,　"</formula1>
    </dataValidation>
    <dataValidation type="list" imeMode="halfAlpha" allowBlank="1" showInputMessage="1" showErrorMessage="1" error="リストから選択してください" sqref="L234:M234" xr:uid="{D824A78C-09BF-49A7-90E6-49D9203BFE87}">
      <formula1>"○,　"</formula1>
    </dataValidation>
    <dataValidation type="list" imeMode="halfAlpha" allowBlank="1" showInputMessage="1" showErrorMessage="1" error="リストから選択してください" sqref="N234:O234" xr:uid="{FAF86825-48A3-4337-92E9-830E708B9CB8}">
      <formula1>"一般,特定,　"</formula1>
    </dataValidation>
    <dataValidation type="whole" imeMode="halfAlpha" allowBlank="1" showInputMessage="1" showErrorMessage="1" error="有効な数字を入力してください" sqref="P234:Q234" xr:uid="{185C2595-8634-40E4-A66E-0E96921F83E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4:T234" xr:uid="{ECF80441-701F-4E1E-A743-E776FDCE957F}">
      <formula1>-9999999999</formula1>
      <formula2>9999999999</formula2>
    </dataValidation>
    <dataValidation type="list" imeMode="halfAlpha" allowBlank="1" showInputMessage="1" showErrorMessage="1" error="リストから選択してください" sqref="U234:W234" xr:uid="{D7816CF3-9444-4857-A9E7-90BDCE2B63F0}">
      <formula1>"一般,特定,　"</formula1>
    </dataValidation>
    <dataValidation type="list" imeMode="halfAlpha" allowBlank="1" showInputMessage="1" showErrorMessage="1" error="リストから選択してください" sqref="L235:M235" xr:uid="{E309C539-00D6-463C-B324-14D9BE4DC8E8}">
      <formula1>"○,　"</formula1>
    </dataValidation>
    <dataValidation type="list" imeMode="halfAlpha" allowBlank="1" showInputMessage="1" showErrorMessage="1" error="リストから選択してください" sqref="N235:O235" xr:uid="{337E580A-320E-4D69-B5C6-22EEF41089E0}">
      <formula1>"一般,特定,　"</formula1>
    </dataValidation>
    <dataValidation type="whole" imeMode="halfAlpha" allowBlank="1" showInputMessage="1" showErrorMessage="1" error="有効な数字を入力してください" sqref="P235:Q235" xr:uid="{650668F0-1C69-4DE7-B9AF-7B3A445ABBB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5:T235" xr:uid="{B0794C47-AAA5-4216-B342-B2CA814B2C69}">
      <formula1>-9999999999</formula1>
      <formula2>9999999999</formula2>
    </dataValidation>
    <dataValidation type="list" imeMode="halfAlpha" allowBlank="1" showInputMessage="1" showErrorMessage="1" error="リストから選択してください" sqref="U235:W235" xr:uid="{C05A2073-6AD3-422D-A97F-420751B26988}">
      <formula1>"一般,特定,　"</formula1>
    </dataValidation>
    <dataValidation type="list" imeMode="halfAlpha" allowBlank="1" showInputMessage="1" showErrorMessage="1" error="リストから選択してください" sqref="L236:M236" xr:uid="{76B35493-0964-4ED4-8A00-0BEEC8F724A7}">
      <formula1>"○,　"</formula1>
    </dataValidation>
    <dataValidation type="list" imeMode="halfAlpha" allowBlank="1" showInputMessage="1" showErrorMessage="1" error="リストから選択してください" sqref="N236:O236" xr:uid="{823A14AF-F4C9-40D5-B8B6-CB8480CCA463}">
      <formula1>"一般,特定,　"</formula1>
    </dataValidation>
    <dataValidation type="whole" imeMode="halfAlpha" allowBlank="1" showInputMessage="1" showErrorMessage="1" error="有効な数字を入力してください" sqref="P236:Q236" xr:uid="{078857F6-CDF8-4D68-9388-F2A8CF2D7CD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6:T236" xr:uid="{C19EE957-9641-4FE3-A0C9-4D0D48A0F329}">
      <formula1>-9999999999</formula1>
      <formula2>9999999999</formula2>
    </dataValidation>
    <dataValidation type="list" imeMode="halfAlpha" allowBlank="1" showInputMessage="1" showErrorMessage="1" error="リストから選択してください" sqref="U236:W236" xr:uid="{2C0B3EB0-8955-4F84-BD16-80049D7F1F71}">
      <formula1>"一般,特定,　"</formula1>
    </dataValidation>
    <dataValidation type="list" imeMode="halfAlpha" allowBlank="1" showInputMessage="1" showErrorMessage="1" error="リストから選択してください" sqref="L237:M237" xr:uid="{15E175E8-6C7C-4E94-A8D5-D92ED1A356D9}">
      <formula1>"○,　"</formula1>
    </dataValidation>
    <dataValidation type="list" imeMode="halfAlpha" allowBlank="1" showInputMessage="1" showErrorMessage="1" error="リストから選択してください" sqref="N237:O237" xr:uid="{F4244E84-FF8A-4D11-9A04-9DF12D77204F}">
      <formula1>"一般,特定,　"</formula1>
    </dataValidation>
    <dataValidation type="whole" imeMode="halfAlpha" allowBlank="1" showInputMessage="1" showErrorMessage="1" error="有効な数字を入力してください" sqref="P237:Q237" xr:uid="{8D5CC37F-386A-4388-B2FF-AFCDB279119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7:T237" xr:uid="{7D68312C-06D1-4CE6-BFFE-5CD95B0FE445}">
      <formula1>-9999999999</formula1>
      <formula2>9999999999</formula2>
    </dataValidation>
    <dataValidation type="list" imeMode="halfAlpha" allowBlank="1" showInputMessage="1" showErrorMessage="1" error="リストから選択してください" sqref="U237:W237" xr:uid="{781F34BF-9902-4BB2-8FB9-757C7B29F6AA}">
      <formula1>"一般,特定,　"</formula1>
    </dataValidation>
    <dataValidation type="list" imeMode="halfAlpha" allowBlank="1" showInputMessage="1" showErrorMessage="1" error="リストから選択してください" sqref="L238:M238" xr:uid="{806ED8D3-310D-4C66-9828-248B7FDA5D23}">
      <formula1>"○,　"</formula1>
    </dataValidation>
    <dataValidation type="list" imeMode="halfAlpha" allowBlank="1" showInputMessage="1" showErrorMessage="1" error="リストから選択してください" sqref="N238:O238" xr:uid="{9612542B-A0F1-4C5D-9D45-21105056DF3A}">
      <formula1>"一般,特定,　"</formula1>
    </dataValidation>
    <dataValidation type="whole" imeMode="halfAlpha" allowBlank="1" showInputMessage="1" showErrorMessage="1" error="有効な数字を入力してください" sqref="P238:Q238" xr:uid="{CB256768-1F93-43B9-B5B5-8E67C4FE842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8:T238" xr:uid="{1CED501B-79BE-4C5D-92CF-0D570E0F5168}">
      <formula1>-9999999999</formula1>
      <formula2>9999999999</formula2>
    </dataValidation>
    <dataValidation type="list" imeMode="halfAlpha" allowBlank="1" showInputMessage="1" showErrorMessage="1" error="リストから選択してください" sqref="U238:W238" xr:uid="{0903D7BD-6E00-4255-BBDF-5C3309781AA8}">
      <formula1>"一般,特定,　"</formula1>
    </dataValidation>
    <dataValidation type="list" imeMode="halfAlpha" allowBlank="1" showInputMessage="1" showErrorMessage="1" error="リストから選択してください" sqref="L239:M239" xr:uid="{DF1FD1B8-C115-40A7-B2B9-7F3BC4335CCE}">
      <formula1>"○,　"</formula1>
    </dataValidation>
    <dataValidation type="list" imeMode="halfAlpha" allowBlank="1" showInputMessage="1" showErrorMessage="1" error="リストから選択してください" sqref="N239:O239" xr:uid="{3971C8D6-BFEB-44D9-A57D-AB1D085BDD74}">
      <formula1>"一般,特定,　"</formula1>
    </dataValidation>
    <dataValidation type="whole" imeMode="halfAlpha" allowBlank="1" showInputMessage="1" showErrorMessage="1" error="有効な数字を入力してください" sqref="P239:Q239" xr:uid="{CCF7DF36-6EE0-4666-8512-C90F23F2DE3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9:T239" xr:uid="{625B557E-FCEC-48C2-B12C-6B8DAC34BC17}">
      <formula1>-9999999999</formula1>
      <formula2>9999999999</formula2>
    </dataValidation>
    <dataValidation type="list" imeMode="halfAlpha" allowBlank="1" showInputMessage="1" showErrorMessage="1" error="リストから選択してください" sqref="U239:W239" xr:uid="{EC4BDEDE-F3F2-4D0E-9892-C1AF49766CB8}">
      <formula1>"一般,特定,　"</formula1>
    </dataValidation>
    <dataValidation type="list" imeMode="halfAlpha" allowBlank="1" showInputMessage="1" showErrorMessage="1" error="リストから選択してください" sqref="L240:M240" xr:uid="{13998F1B-FEBD-4063-AB0C-228635FCEE34}">
      <formula1>"○,　"</formula1>
    </dataValidation>
    <dataValidation type="list" imeMode="halfAlpha" allowBlank="1" showInputMessage="1" showErrorMessage="1" error="リストから選択してください" sqref="N240:O240" xr:uid="{79C50240-7FC8-4E43-8FE2-5D75314E4B2C}">
      <formula1>"一般,特定,　"</formula1>
    </dataValidation>
    <dataValidation type="whole" imeMode="halfAlpha" allowBlank="1" showInputMessage="1" showErrorMessage="1" error="有効な数字を入力してください" sqref="P240:Q240" xr:uid="{47C34A22-02DE-4DF8-B1E6-752F482CDBD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0:T240" xr:uid="{11B7EAAF-36A9-459D-A022-12DFF6F5DE4F}">
      <formula1>-9999999999</formula1>
      <formula2>9999999999</formula2>
    </dataValidation>
    <dataValidation type="list" imeMode="halfAlpha" allowBlank="1" showInputMessage="1" showErrorMessage="1" error="リストから選択してください" sqref="U240:W240" xr:uid="{48B8D933-7819-4F64-89D9-85023586E1F0}">
      <formula1>"一般,特定,　"</formula1>
    </dataValidation>
    <dataValidation type="list" imeMode="halfAlpha" allowBlank="1" showInputMessage="1" showErrorMessage="1" error="リストから選択してください" sqref="L241:M241" xr:uid="{3A0D2D7E-4DC3-4B2F-AED0-44A921AABE01}">
      <formula1>"○,　"</formula1>
    </dataValidation>
    <dataValidation type="list" imeMode="halfAlpha" allowBlank="1" showInputMessage="1" showErrorMessage="1" error="リストから選択してください" sqref="N241:O241" xr:uid="{B3D1C495-336D-4248-BD2B-0B8CDFBB8029}">
      <formula1>"一般,特定,　"</formula1>
    </dataValidation>
    <dataValidation type="whole" imeMode="halfAlpha" allowBlank="1" showInputMessage="1" showErrorMessage="1" error="有効な数字を入力してください" sqref="P241:Q241" xr:uid="{ABC53863-CE91-4797-8F70-F13969991DE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1:T241" xr:uid="{99011303-BBA7-4C91-8C18-F6894BBC6A1A}">
      <formula1>-9999999999</formula1>
      <formula2>9999999999</formula2>
    </dataValidation>
    <dataValidation type="list" imeMode="halfAlpha" allowBlank="1" showInputMessage="1" showErrorMessage="1" error="リストから選択してください" sqref="U241:W241" xr:uid="{E822728F-BC72-4D9C-A015-9EEBEA11725A}">
      <formula1>"一般,特定,　"</formula1>
    </dataValidation>
    <dataValidation type="list" imeMode="halfAlpha" allowBlank="1" showInputMessage="1" showErrorMessage="1" error="リストから選択してください" sqref="L242:M242" xr:uid="{06654B3F-8FC2-4C56-BC6E-C0A91C4F2B69}">
      <formula1>"○,　"</formula1>
    </dataValidation>
    <dataValidation type="list" imeMode="halfAlpha" allowBlank="1" showInputMessage="1" showErrorMessage="1" error="リストから選択してください" sqref="N242:O242" xr:uid="{073CE579-C143-4BA6-8781-6E516110B267}">
      <formula1>"一般,特定,　"</formula1>
    </dataValidation>
    <dataValidation type="whole" imeMode="halfAlpha" allowBlank="1" showInputMessage="1" showErrorMessage="1" error="有効な数字を入力してください" sqref="P242:Q242" xr:uid="{AC5EF887-D2D7-466D-BFE4-EF33E157AF0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2:T242" xr:uid="{0EF791EC-AD32-438B-9794-FCCEB921CE9E}">
      <formula1>-9999999999</formula1>
      <formula2>9999999999</formula2>
    </dataValidation>
    <dataValidation type="list" imeMode="halfAlpha" allowBlank="1" showInputMessage="1" showErrorMessage="1" error="リストから選択してください" sqref="U242:W242" xr:uid="{C2C985C2-83C2-4717-9DD5-D59ECB41DA26}">
      <formula1>"一般,特定,　"</formula1>
    </dataValidation>
    <dataValidation type="list" imeMode="halfAlpha" allowBlank="1" showInputMessage="1" showErrorMessage="1" error="リストから選択してください" sqref="L243:M243" xr:uid="{6BE2A0F7-4ABF-4DFD-A96E-41CD8B764D8F}">
      <formula1>"○,　"</formula1>
    </dataValidation>
    <dataValidation type="list" imeMode="halfAlpha" allowBlank="1" showInputMessage="1" showErrorMessage="1" error="リストから選択してください" sqref="N243:O243" xr:uid="{3F37EFFB-4381-440D-9260-E1E05319C2C3}">
      <formula1>"一般,特定,　"</formula1>
    </dataValidation>
    <dataValidation type="whole" imeMode="halfAlpha" allowBlank="1" showInputMessage="1" showErrorMessage="1" error="有効な数字を入力してください" sqref="P243:Q243" xr:uid="{C714320E-DFF7-4F67-8EE9-44810A02FE7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3:T243" xr:uid="{56FF9A1F-6D43-4463-982C-59022C9508D3}">
      <formula1>-9999999999</formula1>
      <formula2>9999999999</formula2>
    </dataValidation>
    <dataValidation type="list" imeMode="halfAlpha" allowBlank="1" showInputMessage="1" showErrorMessage="1" error="リストから選択してください" sqref="U243:W243" xr:uid="{36E708D6-B1D8-4297-99A7-821C2C983B10}">
      <formula1>"一般,特定,　"</formula1>
    </dataValidation>
    <dataValidation type="list" imeMode="halfAlpha" allowBlank="1" showInputMessage="1" showErrorMessage="1" error="リストから選択してください" sqref="L244:M244" xr:uid="{08CE57D8-249C-41B3-9D67-D64264780477}">
      <formula1>"○,　"</formula1>
    </dataValidation>
    <dataValidation type="list" imeMode="halfAlpha" allowBlank="1" showInputMessage="1" showErrorMessage="1" error="リストから選択してください" sqref="N244:O244" xr:uid="{1311D1CA-3AD2-4A8E-8AD8-D008FA11052A}">
      <formula1>"一般,特定,　"</formula1>
    </dataValidation>
    <dataValidation type="whole" imeMode="halfAlpha" allowBlank="1" showInputMessage="1" showErrorMessage="1" error="有効な数字を入力してください" sqref="P244:Q244" xr:uid="{C9F4559B-606A-4A85-900B-DAAFAEA1391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4:T244" xr:uid="{B96E4BE4-5A63-4C52-9619-EB9D79BE6D7D}">
      <formula1>-9999999999</formula1>
      <formula2>9999999999</formula2>
    </dataValidation>
    <dataValidation type="list" imeMode="halfAlpha" allowBlank="1" showInputMessage="1" showErrorMessage="1" error="リストから選択してください" sqref="U244:W244" xr:uid="{00A8E2F8-86DE-4EBC-B220-044A29985D04}">
      <formula1>"一般,特定,　"</formula1>
    </dataValidation>
    <dataValidation type="list" imeMode="halfAlpha" allowBlank="1" showInputMessage="1" showErrorMessage="1" error="リストから選択してください" sqref="L245:M245" xr:uid="{0756142A-ECE8-4CFF-B575-2F25BEEEA114}">
      <formula1>"○,　"</formula1>
    </dataValidation>
    <dataValidation type="list" imeMode="halfAlpha" allowBlank="1" showInputMessage="1" showErrorMessage="1" error="リストから選択してください" sqref="N245:O245" xr:uid="{4821CF06-0630-4486-8E3A-9C70BFBA306F}">
      <formula1>"一般,特定,　"</formula1>
    </dataValidation>
    <dataValidation type="whole" imeMode="halfAlpha" allowBlank="1" showInputMessage="1" showErrorMessage="1" error="有効な数字を入力してください" sqref="P245:Q245" xr:uid="{BC8FD854-A76B-4E96-9369-FBE0EEE2803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5:T245" xr:uid="{789B3990-71F2-4765-893C-C565BF82D023}">
      <formula1>-9999999999</formula1>
      <formula2>9999999999</formula2>
    </dataValidation>
    <dataValidation type="list" imeMode="halfAlpha" allowBlank="1" showInputMessage="1" showErrorMessage="1" error="リストから選択してください" sqref="U245:W245" xr:uid="{471FCEF4-BBF4-4307-83E6-E69E6697C29A}">
      <formula1>"一般,特定,　"</formula1>
    </dataValidation>
    <dataValidation type="list" imeMode="halfAlpha" allowBlank="1" showInputMessage="1" showErrorMessage="1" error="リストから選択してください" sqref="L246:M246" xr:uid="{6C10253C-C509-4617-AFDE-D8C2C0ECD676}">
      <formula1>"○,　"</formula1>
    </dataValidation>
    <dataValidation type="whole" imeMode="halfAlpha" allowBlank="1" showInputMessage="1" showErrorMessage="1" error="有効な数字を入力してください。10兆円以上になる場合は、9,999,999,999と入力してください" sqref="R246:T246" xr:uid="{3EE770F9-782A-4850-AA24-0723EFD0FE34}">
      <formula1>-9999999999</formula1>
      <formula2>9999999999</formula2>
    </dataValidation>
  </dataValidations>
  <pageMargins left="0.19685039370078741" right="0.19685039370078741" top="0.39370078740157483" bottom="0.19685039370078741" header="0.19685039370078741" footer="0.19685039370078741"/>
  <pageSetup paperSize="9" scale="69"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57"/>
  <sheetViews>
    <sheetView zoomScaleNormal="100" workbookViewId="0"/>
  </sheetViews>
  <sheetFormatPr defaultColWidth="9" defaultRowHeight="13.5" x14ac:dyDescent="0.15"/>
  <cols>
    <col min="1" max="1" width="17.25" style="112" customWidth="1"/>
    <col min="2" max="16384" width="9" style="112"/>
  </cols>
  <sheetData>
    <row r="1" spans="1:1" x14ac:dyDescent="0.15">
      <c r="A1" s="112"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12" t="str">
        <f>"@神奈川県@和歌山県@鹿児島県@"</f>
        <v>@神奈川県@和歌山県@鹿児島県@</v>
      </c>
    </row>
    <row r="3" spans="1:1" x14ac:dyDescent="0.15">
      <c r="A3" s="112" t="s">
        <v>211</v>
      </c>
    </row>
    <row r="4" spans="1:1" x14ac:dyDescent="0.15">
      <c r="A4" s="112" t="s">
        <v>212</v>
      </c>
    </row>
    <row r="10" spans="1:1" x14ac:dyDescent="0.15">
      <c r="A10" s="83" t="s">
        <v>185</v>
      </c>
    </row>
    <row r="11" spans="1:1" x14ac:dyDescent="0.15">
      <c r="A11" s="83" t="s">
        <v>17</v>
      </c>
    </row>
    <row r="12" spans="1:1" x14ac:dyDescent="0.15">
      <c r="A12" s="83" t="s">
        <v>18</v>
      </c>
    </row>
    <row r="13" spans="1:1" x14ac:dyDescent="0.15">
      <c r="A13" s="83" t="s">
        <v>19</v>
      </c>
    </row>
    <row r="14" spans="1:1" x14ac:dyDescent="0.15">
      <c r="A14" s="83" t="s">
        <v>20</v>
      </c>
    </row>
    <row r="15" spans="1:1" x14ac:dyDescent="0.15">
      <c r="A15" s="83" t="s">
        <v>21</v>
      </c>
    </row>
    <row r="16" spans="1:1" x14ac:dyDescent="0.15">
      <c r="A16" s="83" t="s">
        <v>22</v>
      </c>
    </row>
    <row r="17" spans="1:1" x14ac:dyDescent="0.15">
      <c r="A17" s="83" t="s">
        <v>23</v>
      </c>
    </row>
    <row r="18" spans="1:1" x14ac:dyDescent="0.15">
      <c r="A18" s="83" t="s">
        <v>24</v>
      </c>
    </row>
    <row r="19" spans="1:1" x14ac:dyDescent="0.15">
      <c r="A19" s="83" t="s">
        <v>25</v>
      </c>
    </row>
    <row r="20" spans="1:1" x14ac:dyDescent="0.15">
      <c r="A20" s="83" t="s">
        <v>26</v>
      </c>
    </row>
    <row r="21" spans="1:1" x14ac:dyDescent="0.15">
      <c r="A21" s="83" t="s">
        <v>27</v>
      </c>
    </row>
    <row r="22" spans="1:1" x14ac:dyDescent="0.15">
      <c r="A22" s="83" t="s">
        <v>28</v>
      </c>
    </row>
    <row r="23" spans="1:1" x14ac:dyDescent="0.15">
      <c r="A23" s="83" t="s">
        <v>29</v>
      </c>
    </row>
    <row r="24" spans="1:1" x14ac:dyDescent="0.15">
      <c r="A24" s="83" t="s">
        <v>30</v>
      </c>
    </row>
    <row r="25" spans="1:1" x14ac:dyDescent="0.15">
      <c r="A25" s="83" t="s">
        <v>31</v>
      </c>
    </row>
    <row r="26" spans="1:1" x14ac:dyDescent="0.15">
      <c r="A26" s="83" t="s">
        <v>32</v>
      </c>
    </row>
    <row r="27" spans="1:1" x14ac:dyDescent="0.15">
      <c r="A27" s="83" t="s">
        <v>33</v>
      </c>
    </row>
    <row r="28" spans="1:1" x14ac:dyDescent="0.15">
      <c r="A28" s="83" t="s">
        <v>34</v>
      </c>
    </row>
    <row r="29" spans="1:1" x14ac:dyDescent="0.15">
      <c r="A29" s="83" t="s">
        <v>35</v>
      </c>
    </row>
    <row r="30" spans="1:1" x14ac:dyDescent="0.15">
      <c r="A30" s="83" t="s">
        <v>36</v>
      </c>
    </row>
    <row r="31" spans="1:1" x14ac:dyDescent="0.15">
      <c r="A31" s="83" t="s">
        <v>37</v>
      </c>
    </row>
    <row r="32" spans="1:1" x14ac:dyDescent="0.15">
      <c r="A32" s="83" t="s">
        <v>38</v>
      </c>
    </row>
    <row r="33" spans="1:1" x14ac:dyDescent="0.15">
      <c r="A33" s="83" t="s">
        <v>39</v>
      </c>
    </row>
    <row r="34" spans="1:1" x14ac:dyDescent="0.15">
      <c r="A34" s="83" t="s">
        <v>40</v>
      </c>
    </row>
    <row r="35" spans="1:1" x14ac:dyDescent="0.15">
      <c r="A35" s="83" t="s">
        <v>41</v>
      </c>
    </row>
    <row r="36" spans="1:1" x14ac:dyDescent="0.15">
      <c r="A36" s="83" t="s">
        <v>42</v>
      </c>
    </row>
    <row r="37" spans="1:1" x14ac:dyDescent="0.15">
      <c r="A37" s="83" t="s">
        <v>43</v>
      </c>
    </row>
    <row r="38" spans="1:1" x14ac:dyDescent="0.15">
      <c r="A38" s="83" t="s">
        <v>44</v>
      </c>
    </row>
    <row r="39" spans="1:1" x14ac:dyDescent="0.15">
      <c r="A39" s="83" t="s">
        <v>45</v>
      </c>
    </row>
    <row r="40" spans="1:1" x14ac:dyDescent="0.15">
      <c r="A40" s="83" t="s">
        <v>46</v>
      </c>
    </row>
    <row r="41" spans="1:1" x14ac:dyDescent="0.15">
      <c r="A41" s="83" t="s">
        <v>47</v>
      </c>
    </row>
    <row r="42" spans="1:1" x14ac:dyDescent="0.15">
      <c r="A42" s="83" t="s">
        <v>48</v>
      </c>
    </row>
    <row r="43" spans="1:1" x14ac:dyDescent="0.15">
      <c r="A43" s="83" t="s">
        <v>49</v>
      </c>
    </row>
    <row r="44" spans="1:1" x14ac:dyDescent="0.15">
      <c r="A44" s="83" t="s">
        <v>50</v>
      </c>
    </row>
    <row r="45" spans="1:1" x14ac:dyDescent="0.15">
      <c r="A45" s="83" t="s">
        <v>51</v>
      </c>
    </row>
    <row r="46" spans="1:1" x14ac:dyDescent="0.15">
      <c r="A46" s="83" t="s">
        <v>52</v>
      </c>
    </row>
    <row r="47" spans="1:1" x14ac:dyDescent="0.15">
      <c r="A47" s="83" t="s">
        <v>53</v>
      </c>
    </row>
    <row r="48" spans="1:1" x14ac:dyDescent="0.15">
      <c r="A48" s="83" t="s">
        <v>54</v>
      </c>
    </row>
    <row r="49" spans="1:1" x14ac:dyDescent="0.15">
      <c r="A49" s="83" t="s">
        <v>55</v>
      </c>
    </row>
    <row r="50" spans="1:1" x14ac:dyDescent="0.15">
      <c r="A50" s="83" t="s">
        <v>56</v>
      </c>
    </row>
    <row r="51" spans="1:1" x14ac:dyDescent="0.15">
      <c r="A51" s="83" t="s">
        <v>57</v>
      </c>
    </row>
    <row r="52" spans="1:1" x14ac:dyDescent="0.15">
      <c r="A52" s="83" t="s">
        <v>58</v>
      </c>
    </row>
    <row r="53" spans="1:1" x14ac:dyDescent="0.15">
      <c r="A53" s="83" t="s">
        <v>59</v>
      </c>
    </row>
    <row r="54" spans="1:1" x14ac:dyDescent="0.15">
      <c r="A54" s="83" t="s">
        <v>60</v>
      </c>
    </row>
    <row r="55" spans="1:1" x14ac:dyDescent="0.15">
      <c r="A55" s="83" t="s">
        <v>61</v>
      </c>
    </row>
    <row r="56" spans="1:1" x14ac:dyDescent="0.15">
      <c r="A56" s="83" t="s">
        <v>62</v>
      </c>
    </row>
    <row r="57" spans="1:1" x14ac:dyDescent="0.15">
      <c r="A57" s="83" t="s">
        <v>63</v>
      </c>
    </row>
  </sheetData>
  <sheetProtection algorithmName="SHA-512" hashValue="IRoeKhy1orFAc+fj7VsWMWthC54pMtFMoOa9H3kMKe+h18TE7xTiplz1oVKFG2M12Vk9PrS4e+0gP5ET3loa3w==" saltValue="EuI8brsIRik/9gj4Dj2zWg==" spinCount="100000" sheet="1" objects="1" scenarios="1"/>
  <phoneticPr fontId="4"/>
  <pageMargins left="0.7" right="0.7" top="0.75" bottom="0.75" header="0.3" footer="0.3"/>
  <pageSetup paperSize="9" orientation="portrait" r:id="rId1"/>
</worksheet>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fa83ef35-2a2d-42f8-ac1d-33ce738d231f</vt:lpwstr>
  </property>
</Properties>
</file>